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иселева\Долговая книга за 2022\"/>
    </mc:Choice>
  </mc:AlternateContent>
  <xr:revisionPtr revIDLastSave="0" documentId="13_ncr:1_{4EDE8CE7-0C17-409A-93A5-1B1C2EAD8457}" xr6:coauthVersionLast="44" xr6:coauthVersionMax="44" xr10:uidLastSave="{00000000-0000-0000-0000-000000000000}"/>
  <bookViews>
    <workbookView xWindow="-120" yWindow="-120" windowWidth="19440" windowHeight="15000" firstSheet="1" activeTab="5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3" l="1"/>
  <c r="U19" i="3"/>
  <c r="V19" i="3" l="1"/>
  <c r="W19" i="3"/>
  <c r="I19" i="3"/>
  <c r="P19" i="3"/>
  <c r="Z19" i="3"/>
  <c r="R13" i="5" l="1"/>
  <c r="N18" i="3"/>
  <c r="X18" i="3"/>
  <c r="AB16" i="3"/>
  <c r="X17" i="3"/>
  <c r="AB17" i="3" s="1"/>
  <c r="AA19" i="3"/>
  <c r="Y19" i="3"/>
  <c r="Q19" i="3"/>
  <c r="O19" i="3"/>
  <c r="N16" i="3"/>
  <c r="N17" i="3"/>
  <c r="M19" i="3"/>
  <c r="L19" i="3"/>
  <c r="K19" i="3"/>
  <c r="J19" i="3"/>
  <c r="H19" i="3"/>
  <c r="E19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T15" i="5" s="1"/>
  <c r="X13" i="5"/>
  <c r="X15" i="5" s="1"/>
  <c r="W15" i="5"/>
  <c r="S15" i="5"/>
  <c r="Q15" i="5"/>
  <c r="P15" i="5"/>
  <c r="N15" i="5"/>
  <c r="G13" i="5"/>
  <c r="F15" i="5"/>
  <c r="E15" i="5"/>
  <c r="D15" i="5"/>
  <c r="C15" i="5"/>
  <c r="Y11" i="5" l="1"/>
  <c r="X19" i="3"/>
  <c r="G15" i="5"/>
  <c r="N19" i="3"/>
  <c r="V15" i="5"/>
  <c r="T19" i="3"/>
  <c r="R15" i="5"/>
  <c r="I15" i="5"/>
  <c r="AB18" i="3"/>
  <c r="AB19" i="3" s="1"/>
  <c r="Y13" i="5"/>
  <c r="Y15" i="5" s="1"/>
</calcChain>
</file>

<file path=xl/sharedStrings.xml><?xml version="1.0" encoding="utf-8"?>
<sst xmlns="http://schemas.openxmlformats.org/spreadsheetml/2006/main" count="434" uniqueCount="217">
  <si>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</si>
  <si>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</si>
  <si>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</si>
  <si>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</si>
  <si>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</si>
  <si>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</si>
  <si>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</si>
  <si>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</si>
  <si>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</si>
  <si>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</si>
  <si>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</si>
  <si>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</si>
  <si>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</si>
  <si>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</si>
  <si>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</si>
  <si>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</si>
  <si>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</si>
  <si>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</si>
  <si>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</si>
  <si>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</si>
  <si>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</si>
  <si>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</si>
  <si>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</si>
  <si>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</si>
  <si>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</si>
  <si>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</si>
  <si>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</si>
  <si>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</si>
  <si>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</si>
  <si>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</si>
  <si>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</si>
  <si>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</si>
  <si>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</si>
  <si>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</si>
  <si>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</si>
  <si>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</si>
  <si>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</si>
  <si>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</si>
  <si>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</si>
  <si>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</si>
  <si>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</si>
  <si>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</si>
  <si>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</si>
  <si>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</si>
  <si>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</si>
  <si>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</si>
  <si>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</si>
  <si>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</si>
  <si>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</si>
  <si>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</si>
  <si>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</si>
  <si>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</si>
  <si>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</si>
  <si>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</si>
  <si>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</si>
  <si>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</si>
  <si>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</si>
  <si>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</si>
  <si>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</si>
  <si>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</si>
  <si>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</si>
  <si>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</si>
  <si>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</si>
  <si>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</si>
  <si>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</si>
  <si>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</si>
  <si>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</si>
  <si>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</si>
  <si>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</si>
  <si>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</si>
  <si>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</si>
  <si>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</si>
  <si>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</si>
  <si>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</si>
  <si>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</si>
  <si>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</si>
  <si>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</si>
  <si>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</si>
  <si>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</si>
  <si>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</si>
  <si>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</si>
  <si>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</si>
  <si>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</si>
  <si>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</si>
  <si>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</si>
  <si>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</si>
  <si>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</si>
  <si>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</si>
  <si>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</si>
  <si>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</si>
  <si>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</si>
  <si>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</si>
  <si>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</si>
  <si>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</si>
  <si>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</si>
  <si>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</si>
  <si>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</si>
  <si>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</si>
  <si>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</si>
  <si>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</si>
  <si>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</si>
  <si>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</si>
  <si>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</si>
  <si>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</si>
  <si>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</si>
  <si>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</si>
  <si>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</si>
  <si>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</si>
  <si>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</si>
  <si>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</si>
  <si>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</si>
  <si>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</si>
  <si>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</si>
  <si>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</si>
  <si>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</si>
  <si>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</si>
  <si>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</si>
  <si>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</si>
  <si>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</si>
  <si>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</si>
  <si>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</si>
  <si>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</si>
  <si>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</si>
  <si>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</si>
  <si>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</si>
  <si>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</si>
  <si>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</si>
  <si>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</si>
  <si>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</si>
  <si>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</si>
  <si>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</si>
  <si>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</si>
  <si>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</si>
  <si>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</si>
  <si>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</si>
  <si>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</si>
  <si>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</si>
  <si>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</si>
  <si>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</si>
  <si>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</si>
  <si>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</si>
  <si>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</si>
  <si>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</si>
  <si>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</si>
  <si>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</si>
  <si>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</si>
  <si>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</si>
  <si>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</si>
  <si>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</si>
  <si>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</si>
  <si>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</si>
  <si>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</si>
  <si>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</si>
  <si>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</si>
  <si>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</si>
  <si>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</si>
  <si>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</si>
  <si>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</si>
  <si>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</si>
  <si>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</si>
  <si>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</si>
  <si>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</si>
  <si>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</si>
  <si>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</si>
  <si>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</si>
  <si>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</si>
  <si>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</si>
  <si>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</si>
  <si>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</si>
  <si>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</si>
  <si>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</si>
  <si>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</si>
  <si>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</si>
  <si>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</si>
  <si>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</si>
  <si>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</si>
  <si>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</si>
  <si>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</si>
  <si>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</si>
  <si>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</si>
  <si>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</si>
  <si>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</si>
  <si>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</si>
  <si>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</si>
  <si>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</si>
  <si>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</si>
  <si>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</si>
  <si>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</si>
  <si>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</si>
  <si>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</si>
  <si>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</si>
  <si>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</si>
  <si>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</si>
  <si>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</si>
  <si>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</si>
  <si>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</si>
  <si>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</si>
  <si>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</si>
  <si>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</si>
  <si>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</si>
  <si>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</si>
  <si>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</si>
  <si>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</si>
  <si>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</si>
  <si>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Тел 51-2-01</t>
  </si>
  <si>
    <t xml:space="preserve">        Остаток долга на 1 января 2022 года</t>
  </si>
  <si>
    <t>1.Верхний предел муниципального долга на 01.01.2022</t>
  </si>
  <si>
    <t>на 01.04.2022 г.</t>
  </si>
  <si>
    <t>Исполнитель Киселева О.А.</t>
  </si>
  <si>
    <t>51-5-88</t>
  </si>
  <si>
    <t>Тел.51-5-88</t>
  </si>
  <si>
    <t>Начислено на "01"04.2022 г.</t>
  </si>
  <si>
    <t xml:space="preserve"> Погашено на "01.04.2022 г.</t>
  </si>
  <si>
    <t xml:space="preserve">   Остаток долга на "01.04.2022 г.</t>
  </si>
  <si>
    <t>на 01.04.2022г.</t>
  </si>
  <si>
    <t>за период с 01.01.2022  по 31.03.2022</t>
  </si>
  <si>
    <t xml:space="preserve">за период с 01.01.2022  по   31.03.2022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</si>
</sst>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L25"/>
  <sheetViews>
    <sheetView workbookViewId="0">
      <selection activeCell="F25" sqref="F25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8" t="s">
        <v>207</v>
      </c>
      <c r="V1" s="63" t="s">
        <v>130</v>
      </c>
      <c r="X1" s="60"/>
    </row>
    <row r="2" spans="1:27" ht="15" x14ac:dyDescent="0.25">
      <c r="A2" s="66" t="s">
        <v>84</v>
      </c>
      <c r="V2" s="63" t="s">
        <v>131</v>
      </c>
    </row>
    <row r="3" spans="1:27" ht="15" x14ac:dyDescent="0.25">
      <c r="A3" s="66" t="s">
        <v>63</v>
      </c>
    </row>
    <row r="4" spans="1:27" ht="15" x14ac:dyDescent="0.25">
      <c r="A4" s="66"/>
    </row>
    <row r="5" spans="1:27" ht="15" x14ac:dyDescent="0.25">
      <c r="A5" s="66" t="s">
        <v>129</v>
      </c>
    </row>
    <row r="6" spans="1:27" x14ac:dyDescent="0.2">
      <c r="A6" s="67"/>
    </row>
    <row r="7" spans="1:27" ht="19.5" customHeight="1" x14ac:dyDescent="0.2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 x14ac:dyDescent="0.2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 x14ac:dyDescent="0.2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129" t="s">
        <v>208</v>
      </c>
    </row>
    <row r="25" spans="1:90" x14ac:dyDescent="0.2">
      <c r="A25" s="129" t="s">
        <v>204</v>
      </c>
      <c r="B25" t="s">
        <v>209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29"/>
  <sheetViews>
    <sheetView workbookViewId="0">
      <selection activeCell="E24" sqref="E22:E24"/>
    </sheetView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8" t="s">
        <v>207</v>
      </c>
      <c r="V1" s="63" t="s">
        <v>132</v>
      </c>
    </row>
    <row r="2" spans="1:40" ht="15" x14ac:dyDescent="0.25">
      <c r="A2" s="66" t="s">
        <v>84</v>
      </c>
      <c r="V2" s="63" t="s">
        <v>131</v>
      </c>
    </row>
    <row r="3" spans="1:40" ht="15" x14ac:dyDescent="0.25">
      <c r="A3" s="66" t="s">
        <v>63</v>
      </c>
    </row>
    <row r="4" spans="1:40" ht="18" x14ac:dyDescent="0.25">
      <c r="A4" s="71"/>
    </row>
    <row r="5" spans="1:40" ht="15" x14ac:dyDescent="0.25">
      <c r="A5" s="66" t="s">
        <v>85</v>
      </c>
    </row>
    <row r="6" spans="1:40" ht="15" x14ac:dyDescent="0.25">
      <c r="A6" s="66"/>
    </row>
    <row r="7" spans="1:40" ht="28.5" customHeight="1" x14ac:dyDescent="0.2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 x14ac:dyDescent="0.2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 x14ac:dyDescent="0.25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 x14ac:dyDescent="0.2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 x14ac:dyDescent="0.2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208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 x14ac:dyDescent="0.25">
      <c r="A23" s="65" t="s">
        <v>210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C29"/>
  <sheetViews>
    <sheetView topLeftCell="M1" workbookViewId="0">
      <selection activeCell="AB19" sqref="AB19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 x14ac:dyDescent="0.2">
      <c r="D1" s="39"/>
      <c r="E1" s="39"/>
      <c r="Z1" s="63" t="s">
        <v>133</v>
      </c>
    </row>
    <row r="2" spans="1:29" ht="14.25" x14ac:dyDescent="0.2">
      <c r="A2" s="1" t="s">
        <v>207</v>
      </c>
      <c r="D2" s="8"/>
      <c r="E2" s="39"/>
      <c r="Z2" s="63" t="s">
        <v>131</v>
      </c>
    </row>
    <row r="3" spans="1:29" x14ac:dyDescent="0.2">
      <c r="A3" s="8" t="s">
        <v>62</v>
      </c>
      <c r="D3" s="8"/>
      <c r="E3" s="39"/>
      <c r="F3" s="39"/>
    </row>
    <row r="4" spans="1:29" x14ac:dyDescent="0.2">
      <c r="A4" s="8" t="s">
        <v>63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4" t="s">
        <v>64</v>
      </c>
      <c r="D6" s="8"/>
      <c r="E6" s="39"/>
      <c r="F6" s="39"/>
    </row>
    <row r="8" spans="1:29" x14ac:dyDescent="0.2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205</v>
      </c>
      <c r="K8" s="45"/>
      <c r="L8" s="45"/>
      <c r="M8" s="45"/>
      <c r="N8" s="42"/>
      <c r="O8" s="40" t="s">
        <v>4</v>
      </c>
      <c r="P8" s="23" t="s">
        <v>211</v>
      </c>
      <c r="Q8" s="46"/>
      <c r="R8" s="46"/>
      <c r="S8" s="126" t="s">
        <v>212</v>
      </c>
      <c r="T8" s="44"/>
      <c r="U8" s="108"/>
      <c r="V8" s="106"/>
      <c r="W8" s="106"/>
      <c r="X8" s="125" t="s">
        <v>213</v>
      </c>
      <c r="Y8" s="108"/>
      <c r="Z8" s="106"/>
      <c r="AA8" s="106"/>
      <c r="AB8" s="41"/>
      <c r="AC8" s="41" t="s">
        <v>50</v>
      </c>
    </row>
    <row r="9" spans="1:29" x14ac:dyDescent="0.2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 x14ac:dyDescent="0.2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 x14ac:dyDescent="0.2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 x14ac:dyDescent="0.2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 x14ac:dyDescent="0.2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 x14ac:dyDescent="0.2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 x14ac:dyDescent="0.2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 x14ac:dyDescent="0.2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/>
      <c r="J16" s="16"/>
      <c r="K16" s="16">
        <v>0</v>
      </c>
      <c r="L16" s="16">
        <v>0</v>
      </c>
      <c r="M16" s="16">
        <v>0</v>
      </c>
      <c r="N16" s="16">
        <f>SUM(J16:M16)-K16</f>
        <v>0</v>
      </c>
      <c r="O16" s="16">
        <v>0</v>
      </c>
      <c r="P16" s="121"/>
      <c r="Q16" s="16"/>
      <c r="R16" s="121"/>
      <c r="S16" s="121"/>
      <c r="T16" s="121">
        <v>0</v>
      </c>
      <c r="U16" s="121"/>
      <c r="V16" s="16">
        <v>0</v>
      </c>
      <c r="W16" s="121"/>
      <c r="X16" s="16"/>
      <c r="Y16" s="16">
        <v>0</v>
      </c>
      <c r="Z16" s="121"/>
      <c r="AA16" s="16">
        <v>0</v>
      </c>
      <c r="AB16" s="124">
        <f>SUM(X16:AA16)</f>
        <v>0</v>
      </c>
      <c r="AC16" s="56"/>
    </row>
    <row r="17" spans="1:29" x14ac:dyDescent="0.2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2371.5100000000002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7401.09</v>
      </c>
      <c r="Q17" s="16"/>
      <c r="R17" s="121">
        <v>7401.09</v>
      </c>
      <c r="S17" s="121">
        <v>360660</v>
      </c>
      <c r="T17" s="121">
        <v>0</v>
      </c>
      <c r="U17" s="121">
        <v>5128.3900000000003</v>
      </c>
      <c r="V17" s="16">
        <v>0</v>
      </c>
      <c r="W17" s="121"/>
      <c r="X17" s="16">
        <f>+J17-S17</f>
        <v>1262340</v>
      </c>
      <c r="Y17" s="16">
        <v>0</v>
      </c>
      <c r="Z17" s="121">
        <v>2272.6999999999998</v>
      </c>
      <c r="AA17" s="16">
        <v>0</v>
      </c>
      <c r="AB17" s="16">
        <f>SUM(X17:AA17)</f>
        <v>1264612.7</v>
      </c>
      <c r="AC17" s="56"/>
    </row>
    <row r="18" spans="1:29" ht="36" customHeight="1" x14ac:dyDescent="0.2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211.96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681.3</v>
      </c>
      <c r="Q18" s="16"/>
      <c r="R18" s="121">
        <v>681.3</v>
      </c>
      <c r="S18" s="121">
        <v>0</v>
      </c>
      <c r="T18" s="121">
        <v>0</v>
      </c>
      <c r="U18" s="121">
        <v>446.63</v>
      </c>
      <c r="V18" s="16">
        <v>0</v>
      </c>
      <c r="W18" s="121"/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>SUM(I16:I18)</f>
        <v>2583.4700000000003</v>
      </c>
      <c r="J19" s="18">
        <f t="shared" si="0"/>
        <v>4386000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4386000</v>
      </c>
      <c r="O19" s="18">
        <f t="shared" si="0"/>
        <v>0</v>
      </c>
      <c r="P19" s="18">
        <f>SUM(P16:P18)</f>
        <v>8082.39</v>
      </c>
      <c r="Q19" s="18">
        <f t="shared" si="0"/>
        <v>0</v>
      </c>
      <c r="R19" s="18">
        <f>SUM(R16:R18)</f>
        <v>8082.39</v>
      </c>
      <c r="S19" s="18">
        <v>360660</v>
      </c>
      <c r="T19" s="18">
        <f t="shared" si="0"/>
        <v>0</v>
      </c>
      <c r="U19" s="18">
        <f>SUM(U16:U18)</f>
        <v>5575.02</v>
      </c>
      <c r="V19" s="18">
        <f t="shared" si="0"/>
        <v>0</v>
      </c>
      <c r="W19" s="18">
        <f>SUM(W16:W18)</f>
        <v>0</v>
      </c>
      <c r="X19" s="18">
        <f t="shared" si="0"/>
        <v>4025340</v>
      </c>
      <c r="Y19" s="18">
        <f t="shared" si="0"/>
        <v>0</v>
      </c>
      <c r="Z19" s="18">
        <f t="shared" ref="Z19" si="1">SUM(Z16:Z18)</f>
        <v>2507.37</v>
      </c>
      <c r="AA19" s="18">
        <f t="shared" si="0"/>
        <v>0</v>
      </c>
      <c r="AB19" s="18">
        <f t="shared" si="0"/>
        <v>4027847.37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 x14ac:dyDescent="0.25">
      <c r="A24" s="37" t="s">
        <v>198</v>
      </c>
      <c r="B24" s="60"/>
      <c r="D24" s="8"/>
    </row>
    <row r="25" spans="1:29" ht="18" x14ac:dyDescent="0.25">
      <c r="A25" s="37" t="s">
        <v>83</v>
      </c>
      <c r="B25" s="60"/>
      <c r="D25" s="8"/>
      <c r="K25" s="63" t="s">
        <v>35</v>
      </c>
      <c r="O25" s="37"/>
    </row>
    <row r="26" spans="1:29" ht="18" x14ac:dyDescent="0.25">
      <c r="A26" s="60"/>
      <c r="B26" s="60"/>
      <c r="D26" s="8"/>
      <c r="O26" s="60"/>
    </row>
    <row r="27" spans="1:29" ht="18" x14ac:dyDescent="0.25">
      <c r="A27" s="60"/>
      <c r="B27" s="60"/>
      <c r="D27" s="8"/>
      <c r="O27" s="60"/>
    </row>
    <row r="28" spans="1:29" ht="18" x14ac:dyDescent="0.25">
      <c r="A28" s="38" t="s">
        <v>208</v>
      </c>
      <c r="B28" s="60"/>
      <c r="S28" s="59"/>
      <c r="T28" s="59"/>
    </row>
    <row r="29" spans="1:29" ht="18" x14ac:dyDescent="0.25">
      <c r="A29" s="65" t="s">
        <v>210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J78"/>
  <sheetViews>
    <sheetView workbookViewId="0">
      <selection activeCell="F23" sqref="F21:F23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3" t="s">
        <v>134</v>
      </c>
    </row>
    <row r="2" spans="1:27" ht="15" x14ac:dyDescent="0.25">
      <c r="A2" s="64" t="s">
        <v>214</v>
      </c>
      <c r="X2" s="63" t="s">
        <v>131</v>
      </c>
    </row>
    <row r="3" spans="1:27" ht="15" customHeight="1" x14ac:dyDescent="0.25">
      <c r="A3" s="63" t="s">
        <v>186</v>
      </c>
    </row>
    <row r="4" spans="1:27" ht="14.25" customHeight="1" x14ac:dyDescent="0.3">
      <c r="A4" s="63" t="s">
        <v>63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80</v>
      </c>
      <c r="G6" s="33"/>
    </row>
    <row r="7" spans="1:27" ht="13.5" customHeight="1" x14ac:dyDescent="0.2"/>
    <row r="8" spans="1:27" ht="78.75" customHeight="1" x14ac:dyDescent="0.2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 x14ac:dyDescent="0.2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 x14ac:dyDescent="0.2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2" t="s">
        <v>208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 x14ac:dyDescent="0.2">
      <c r="A26" s="104" t="s">
        <v>210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Y25"/>
  <sheetViews>
    <sheetView topLeftCell="A13" workbookViewId="0">
      <selection activeCell="E29" sqref="E29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 x14ac:dyDescent="0.25">
      <c r="I1" s="88" t="s">
        <v>162</v>
      </c>
      <c r="W1" s="66" t="s">
        <v>159</v>
      </c>
    </row>
    <row r="2" spans="1:25" x14ac:dyDescent="0.25">
      <c r="I2" s="68" t="s">
        <v>160</v>
      </c>
      <c r="W2" s="66" t="s">
        <v>131</v>
      </c>
    </row>
    <row r="3" spans="1:25" x14ac:dyDescent="0.25">
      <c r="I3" s="68" t="s">
        <v>161</v>
      </c>
    </row>
    <row r="4" spans="1:25" x14ac:dyDescent="0.25">
      <c r="J4" s="68" t="s">
        <v>215</v>
      </c>
    </row>
    <row r="5" spans="1:25" x14ac:dyDescent="0.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 x14ac:dyDescent="0.25">
      <c r="B6" s="68" t="s">
        <v>156</v>
      </c>
      <c r="C6" s="68"/>
      <c r="D6" s="68"/>
      <c r="E6" s="68"/>
    </row>
    <row r="7" spans="1:25" x14ac:dyDescent="0.25">
      <c r="B7" s="68" t="s">
        <v>154</v>
      </c>
      <c r="C7" s="68"/>
      <c r="D7" s="68">
        <v>0</v>
      </c>
      <c r="E7" s="68" t="s">
        <v>153</v>
      </c>
    </row>
    <row r="8" spans="1:25" x14ac:dyDescent="0.25">
      <c r="X8" s="66" t="s">
        <v>145</v>
      </c>
    </row>
    <row r="9" spans="1:25" x14ac:dyDescent="0.2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 x14ac:dyDescent="0.2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 x14ac:dyDescent="0.2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 x14ac:dyDescent="0.25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 x14ac:dyDescent="0.25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 x14ac:dyDescent="0.25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 x14ac:dyDescent="0.25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 x14ac:dyDescent="0.25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 x14ac:dyDescent="0.25">
      <c r="B17" s="82"/>
      <c r="C17" s="83"/>
    </row>
    <row r="18" spans="2:13" x14ac:dyDescent="0.25">
      <c r="B18" s="82"/>
      <c r="C18" s="83"/>
    </row>
    <row r="19" spans="2:13" x14ac:dyDescent="0.25">
      <c r="B19" s="84"/>
    </row>
    <row r="20" spans="2:13" x14ac:dyDescent="0.25">
      <c r="B20" s="66" t="s">
        <v>198</v>
      </c>
    </row>
    <row r="21" spans="2:13" x14ac:dyDescent="0.25">
      <c r="B21" s="66" t="s">
        <v>83</v>
      </c>
      <c r="M21" s="85" t="s">
        <v>35</v>
      </c>
    </row>
    <row r="24" spans="2:13" x14ac:dyDescent="0.25">
      <c r="B24" s="86" t="s">
        <v>208</v>
      </c>
    </row>
    <row r="25" spans="2:13" x14ac:dyDescent="0.25">
      <c r="B25" s="87" t="s">
        <v>210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Z24"/>
  <sheetViews>
    <sheetView tabSelected="1" view="pageLayout" topLeftCell="D1" zoomScale="70" zoomScaleNormal="100" zoomScalePageLayoutView="70" workbookViewId="0">
      <selection activeCell="Y13" sqref="Y13"/>
    </sheetView>
  </sheetViews>
  <sheetFormatPr defaultRowHeight="15" x14ac:dyDescent="0.2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 x14ac:dyDescent="0.25">
      <c r="I1" s="88" t="s">
        <v>158</v>
      </c>
      <c r="W1" s="66" t="s">
        <v>135</v>
      </c>
    </row>
    <row r="2" spans="1:25" x14ac:dyDescent="0.25">
      <c r="I2" s="68" t="s">
        <v>151</v>
      </c>
      <c r="W2" s="66" t="s">
        <v>131</v>
      </c>
    </row>
    <row r="3" spans="1:25" x14ac:dyDescent="0.25">
      <c r="I3" s="68" t="s">
        <v>216</v>
      </c>
    </row>
    <row r="4" spans="1:25" x14ac:dyDescent="0.25">
      <c r="B4" s="68" t="s">
        <v>206</v>
      </c>
      <c r="F4" s="105">
        <v>4386</v>
      </c>
      <c r="G4" s="68" t="s">
        <v>153</v>
      </c>
      <c r="O4" s="68" t="s">
        <v>155</v>
      </c>
      <c r="U4" s="89">
        <v>68.3</v>
      </c>
      <c r="V4" s="68" t="s">
        <v>153</v>
      </c>
    </row>
    <row r="5" spans="1:25" x14ac:dyDescent="0.25">
      <c r="B5" s="68" t="s">
        <v>156</v>
      </c>
      <c r="C5" s="68"/>
      <c r="D5" s="68"/>
      <c r="E5" s="68"/>
    </row>
    <row r="6" spans="1:25" x14ac:dyDescent="0.25">
      <c r="B6" s="68" t="s">
        <v>154</v>
      </c>
      <c r="C6" s="68"/>
      <c r="D6" s="68">
        <v>0</v>
      </c>
      <c r="E6" s="68" t="s">
        <v>153</v>
      </c>
    </row>
    <row r="7" spans="1:25" x14ac:dyDescent="0.25">
      <c r="X7" s="66" t="s">
        <v>145</v>
      </c>
    </row>
    <row r="8" spans="1:25" ht="19.5" customHeight="1" x14ac:dyDescent="0.2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 x14ac:dyDescent="0.2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 x14ac:dyDescent="0.2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 x14ac:dyDescent="0.25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 x14ac:dyDescent="0.25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 x14ac:dyDescent="0.25">
      <c r="A13" s="92">
        <v>3</v>
      </c>
      <c r="B13" s="93" t="s">
        <v>148</v>
      </c>
      <c r="C13" s="95">
        <v>4386000</v>
      </c>
      <c r="D13" s="95">
        <v>0</v>
      </c>
      <c r="E13" s="96">
        <v>0</v>
      </c>
      <c r="F13" s="96">
        <v>0</v>
      </c>
      <c r="G13" s="96">
        <f>SUM(C13:F13)-D13</f>
        <v>4386000</v>
      </c>
      <c r="H13" s="96">
        <v>0</v>
      </c>
      <c r="I13" s="96">
        <v>8082.39</v>
      </c>
      <c r="J13" s="96">
        <v>0</v>
      </c>
      <c r="K13" s="96">
        <v>0</v>
      </c>
      <c r="L13" s="96">
        <v>8082.39</v>
      </c>
      <c r="M13" s="96">
        <v>360660</v>
      </c>
      <c r="N13" s="96">
        <v>0</v>
      </c>
      <c r="O13" s="96">
        <v>5575.02</v>
      </c>
      <c r="P13" s="96">
        <v>0</v>
      </c>
      <c r="Q13" s="96">
        <v>0</v>
      </c>
      <c r="R13" s="96">
        <f>SUM(M13:Q13)-N13-P13</f>
        <v>366235.02</v>
      </c>
      <c r="S13" s="96">
        <v>0</v>
      </c>
      <c r="T13" s="95">
        <f>+C13+H13-M13-S13</f>
        <v>4025340</v>
      </c>
      <c r="U13" s="95">
        <f>+D13-N13</f>
        <v>0</v>
      </c>
      <c r="V13" s="95">
        <v>2507.37</v>
      </c>
      <c r="W13" s="96">
        <v>0</v>
      </c>
      <c r="X13" s="95">
        <f>+F13+K13-Q13</f>
        <v>0</v>
      </c>
      <c r="Y13" s="96">
        <f>SUM(T13:X13)-U13-W13</f>
        <v>4027847.37</v>
      </c>
    </row>
    <row r="14" spans="1:25" ht="27" customHeight="1" x14ac:dyDescent="0.25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 x14ac:dyDescent="0.25">
      <c r="A15" s="98"/>
      <c r="B15" s="99" t="s">
        <v>43</v>
      </c>
      <c r="C15" s="95">
        <f>SUM(C11:C14)</f>
        <v>4386000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4386000</v>
      </c>
      <c r="H15" s="95">
        <f>SUM(H11:H14)</f>
        <v>0</v>
      </c>
      <c r="I15" s="95">
        <f>SUM(I11:I14)</f>
        <v>8082.39</v>
      </c>
      <c r="J15" s="95">
        <f>SUM(J11:J14)</f>
        <v>0</v>
      </c>
      <c r="K15" s="95">
        <f>SUM(K11:K14)</f>
        <v>0</v>
      </c>
      <c r="L15" s="95">
        <v>8082.39</v>
      </c>
      <c r="M15" s="95">
        <v>360660</v>
      </c>
      <c r="N15" s="95">
        <f t="shared" si="0"/>
        <v>0</v>
      </c>
      <c r="O15" s="95">
        <v>5575.02</v>
      </c>
      <c r="P15" s="95">
        <f t="shared" si="0"/>
        <v>0</v>
      </c>
      <c r="Q15" s="95">
        <f t="shared" si="0"/>
        <v>0</v>
      </c>
      <c r="R15" s="95">
        <f t="shared" si="0"/>
        <v>366235.02</v>
      </c>
      <c r="S15" s="95">
        <f t="shared" si="0"/>
        <v>0</v>
      </c>
      <c r="T15" s="95">
        <f t="shared" si="0"/>
        <v>4025340</v>
      </c>
      <c r="U15" s="95">
        <f t="shared" si="0"/>
        <v>0</v>
      </c>
      <c r="V15" s="95">
        <f t="shared" si="0"/>
        <v>2507.37</v>
      </c>
      <c r="W15" s="95">
        <f t="shared" si="0"/>
        <v>0</v>
      </c>
      <c r="X15" s="95">
        <f t="shared" si="0"/>
        <v>0</v>
      </c>
      <c r="Y15" s="95">
        <f t="shared" si="0"/>
        <v>4027847.37</v>
      </c>
    </row>
    <row r="16" spans="1:25" x14ac:dyDescent="0.25">
      <c r="B16" s="82"/>
      <c r="C16" s="83"/>
      <c r="Q16" s="122"/>
    </row>
    <row r="17" spans="2:20" x14ac:dyDescent="0.25">
      <c r="B17" s="82"/>
      <c r="C17" s="83"/>
      <c r="T17" s="122"/>
    </row>
    <row r="18" spans="2:20" x14ac:dyDescent="0.25">
      <c r="B18" s="84"/>
    </row>
    <row r="19" spans="2:20" x14ac:dyDescent="0.25">
      <c r="B19" s="66" t="s">
        <v>199</v>
      </c>
      <c r="M19" s="85" t="s">
        <v>35</v>
      </c>
    </row>
    <row r="20" spans="2:20" x14ac:dyDescent="0.25">
      <c r="B20" s="66" t="s">
        <v>83</v>
      </c>
    </row>
    <row r="23" spans="2:20" x14ac:dyDescent="0.25">
      <c r="B23" s="86" t="s">
        <v>208</v>
      </c>
    </row>
    <row r="24" spans="2:20" x14ac:dyDescent="0.25">
      <c r="B24" s="87" t="s">
        <v>210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Оксана</cp:lastModifiedBy>
  <cp:lastPrinted>2022-03-31T23:31:55Z</cp:lastPrinted>
  <dcterms:created xsi:type="dcterms:W3CDTF">2002-01-03T23:53:03Z</dcterms:created>
  <dcterms:modified xsi:type="dcterms:W3CDTF">2022-03-31T23:34:59Z</dcterms:modified>
</cp:coreProperties>
</file>