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9" i="3"/>
  <c r="P19"/>
  <c r="W19"/>
  <c r="U19"/>
  <c r="I19"/>
  <c r="Z19"/>
  <c r="V13" i="5" l="1"/>
  <c r="R13" l="1"/>
  <c r="N18" i="3"/>
  <c r="X18"/>
  <c r="X16"/>
  <c r="AB16" s="1"/>
  <c r="X17"/>
  <c r="AB17" s="1"/>
  <c r="AA19"/>
  <c r="Y19"/>
  <c r="V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<sst xmlns="http://schemas.openxmlformats.org/spreadsheetml/2006/main" count="433" uniqueCount="216">
  <si>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</si>
  <si>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</si>
  <si>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</si>
  <si>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</si>
  <si>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</si>
  <si>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</si>
  <si>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</si>
  <si>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</si>
  <si>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</si>
  <si>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</si>
  <si>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</si>
  <si>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</si>
  <si>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</si>
  <si>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</si>
  <si>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</si>
  <si>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</si>
  <si>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</si>
  <si>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</si>
  <si>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</si>
  <si>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</si>
  <si>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</si>
  <si>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</si>
  <si>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</si>
  <si>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</si>
  <si>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</si>
  <si>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</si>
  <si>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</si>
  <si>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</si>
  <si>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</si>
  <si>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</si>
  <si>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</si>
  <si>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</si>
  <si>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</si>
  <si>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</si>
  <si>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</si>
  <si>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</si>
  <si>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</si>
  <si>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</si>
  <si>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</si>
  <si>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</si>
  <si>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</si>
  <si>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</si>
  <si>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</si>
  <si>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</si>
  <si>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</si>
  <si>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</si>
  <si>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</si>
  <si>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</si>
  <si>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</si>
  <si>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</si>
  <si>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</si>
  <si>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</si>
  <si>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</si>
  <si>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</si>
  <si>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</si>
  <si>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</si>
  <si>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</si>
  <si>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</si>
  <si>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</si>
  <si>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</si>
  <si>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</si>
  <si>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</si>
  <si>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</si>
  <si>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</si>
  <si>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</si>
  <si>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</si>
  <si>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</si>
  <si>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</si>
  <si>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</si>
  <si>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</si>
  <si>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</si>
  <si>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</si>
  <si>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</si>
  <si>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</si>
  <si>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</si>
  <si>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</si>
  <si>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</si>
  <si>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</si>
  <si>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</si>
  <si>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</si>
  <si>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</si>
  <si>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</si>
  <si>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</si>
  <si>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</si>
  <si>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</si>
  <si>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</si>
  <si>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</si>
  <si>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</si>
  <si>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</si>
  <si>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</si>
  <si>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</si>
  <si>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</si>
  <si>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</si>
  <si>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</si>
  <si>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</si>
  <si>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</si>
  <si>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</si>
  <si>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</si>
  <si>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</si>
  <si>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</si>
  <si>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</si>
  <si>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</si>
  <si>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</si>
  <si>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</si>
  <si>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</si>
  <si>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</si>
  <si>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</si>
  <si>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</si>
  <si>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</si>
  <si>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</si>
  <si>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</si>
  <si>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</si>
  <si>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</si>
  <si>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</si>
  <si>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</si>
  <si>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</si>
  <si>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</si>
  <si>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</si>
  <si>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</si>
  <si>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</si>
  <si>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</si>
  <si>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</si>
  <si>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</si>
  <si>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</si>
  <si>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</si>
  <si>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</si>
  <si>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</si>
  <si>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</si>
  <si>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</si>
  <si>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</si>
  <si>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</si>
  <si>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</si>
  <si>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</si>
  <si>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</si>
  <si>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</si>
  <si>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</si>
  <si>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</si>
  <si>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</si>
  <si>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</si>
  <si>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</si>
  <si>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</si>
  <si>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</si>
  <si>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</si>
  <si>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</si>
  <si>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</si>
  <si>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</si>
  <si>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</si>
  <si>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</si>
  <si>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</si>
  <si>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</si>
  <si>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</si>
  <si>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</si>
  <si>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</si>
  <si>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</si>
  <si>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</si>
  <si>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</si>
  <si>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</si>
  <si>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</si>
  <si>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</si>
  <si>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</si>
  <si>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</si>
  <si>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</si>
  <si>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</si>
  <si>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</si>
  <si>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</si>
  <si>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</si>
  <si>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</si>
  <si>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</si>
  <si>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</si>
  <si>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</si>
  <si>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</si>
  <si>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</si>
  <si>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</si>
  <si>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</si>
  <si>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</si>
  <si>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</si>
  <si>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</si>
  <si>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</si>
  <si>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</si>
  <si>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</si>
  <si>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</si>
  <si>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</si>
  <si>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</si>
  <si>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</si>
  <si>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</si>
  <si>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</si>
  <si>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</si>
  <si>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</si>
  <si>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</si>
  <si>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</si>
  <si>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</si>
  <si>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</si>
  <si>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</si>
  <si>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</si>
  <si>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</si>
  <si>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</si>
  <si>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</si>
  <si>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</si>
  <si>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</si>
  <si>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</si>
  <si>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</si>
  <si>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</si>
  <si>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</si>
  <si>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</si>
  <si>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</si>
  <si>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</si>
  <si>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</si>
  <si>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2021 года</t>
  </si>
  <si>
    <t>1.Верхний предел муниципального долга на 01.01.2021</t>
  </si>
  <si>
    <t>на 01.05.2021 г.</t>
  </si>
  <si>
    <t>Начислено на "01"05.2021 г.</t>
  </si>
  <si>
    <t xml:space="preserve"> Погашено на "01"05.2021 г.</t>
  </si>
  <si>
    <t xml:space="preserve">   Остаток долга на "01.05.2021 г.</t>
  </si>
  <si>
    <t>на 01.05.2021г.</t>
  </si>
  <si>
    <t>за период с 01.01.2021  по 30.04.2021</t>
  </si>
  <si>
    <t xml:space="preserve">за период с 01.01.2021  по   30.04.2021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</si>
</sst>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F31" sqref="F31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207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19117.939999999999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19117.939999999999</v>
      </c>
      <c r="Q16" s="16"/>
      <c r="R16" s="121">
        <v>19117.939999999999</v>
      </c>
      <c r="S16" s="121">
        <v>991200</v>
      </c>
      <c r="T16" s="121">
        <v>0</v>
      </c>
      <c r="U16" s="121">
        <v>15080.72</v>
      </c>
      <c r="V16" s="16">
        <v>0</v>
      </c>
      <c r="W16" s="121">
        <v>15080.72</v>
      </c>
      <c r="X16" s="16">
        <f>+J16-S16</f>
        <v>2312800</v>
      </c>
      <c r="Y16" s="16">
        <v>0</v>
      </c>
      <c r="Z16" s="121">
        <v>4037.22</v>
      </c>
      <c r="AA16" s="16">
        <v>0</v>
      </c>
      <c r="AB16" s="124">
        <f>SUM(X16:AA16)</f>
        <v>2316837.2200000002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10671.79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10671.79</v>
      </c>
      <c r="Q17" s="16"/>
      <c r="R17" s="121">
        <v>10671.79</v>
      </c>
      <c r="S17" s="121">
        <v>0</v>
      </c>
      <c r="T17" s="121">
        <v>0</v>
      </c>
      <c r="U17" s="121">
        <v>8003.84</v>
      </c>
      <c r="V17" s="16">
        <v>0</v>
      </c>
      <c r="W17" s="121">
        <v>8003.84</v>
      </c>
      <c r="X17" s="16">
        <f>+J17-S17</f>
        <v>1623000</v>
      </c>
      <c r="Y17" s="16">
        <v>0</v>
      </c>
      <c r="Z17" s="121">
        <v>2667.95</v>
      </c>
      <c r="AA17" s="16">
        <v>0</v>
      </c>
      <c r="AB17" s="16">
        <f>SUM(X17:AA17)</f>
        <v>1625667.95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908.4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908.4</v>
      </c>
      <c r="Q18" s="16"/>
      <c r="R18" s="121">
        <v>908.4</v>
      </c>
      <c r="S18" s="121">
        <v>0</v>
      </c>
      <c r="T18" s="121">
        <v>0</v>
      </c>
      <c r="U18" s="121">
        <v>681.3</v>
      </c>
      <c r="V18" s="16">
        <v>0</v>
      </c>
      <c r="W18" s="121">
        <v>681.3</v>
      </c>
      <c r="X18" s="16">
        <f>+J18-S18</f>
        <v>2763000</v>
      </c>
      <c r="Y18" s="16">
        <v>0</v>
      </c>
      <c r="Z18" s="121">
        <v>227.1</v>
      </c>
      <c r="AA18" s="16">
        <v>0</v>
      </c>
      <c r="AB18" s="16">
        <f>SUM(X18:AA18)</f>
        <v>2763227.1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30698.13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30698.13</v>
      </c>
      <c r="Q19" s="18">
        <f t="shared" si="0"/>
        <v>0</v>
      </c>
      <c r="R19" s="18">
        <f t="shared" si="0"/>
        <v>30698.13</v>
      </c>
      <c r="S19" s="18">
        <v>991200</v>
      </c>
      <c r="T19" s="18">
        <f t="shared" si="0"/>
        <v>0</v>
      </c>
      <c r="U19" s="18">
        <f t="shared" si="0"/>
        <v>23765.859999999997</v>
      </c>
      <c r="V19" s="18">
        <f t="shared" si="0"/>
        <v>0</v>
      </c>
      <c r="W19" s="18">
        <f t="shared" ref="W19" si="2">SUM(W16:W18)</f>
        <v>23765.859999999997</v>
      </c>
      <c r="X19" s="18">
        <f t="shared" si="0"/>
        <v>6698800</v>
      </c>
      <c r="Y19" s="18">
        <f t="shared" si="0"/>
        <v>0</v>
      </c>
      <c r="Z19" s="18">
        <f t="shared" ref="Z19" si="3">SUM(Z16:Z18)</f>
        <v>6932.27</v>
      </c>
      <c r="AA19" s="18">
        <f t="shared" si="0"/>
        <v>0</v>
      </c>
      <c r="AB19" s="18">
        <f t="shared" si="0"/>
        <v>6705732.2699999996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D1" zoomScaleNormal="100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208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30698.13</v>
      </c>
      <c r="J13" s="96">
        <v>0</v>
      </c>
      <c r="K13" s="96">
        <v>0</v>
      </c>
      <c r="L13" s="96">
        <f>SUM(I13:K13)-J13</f>
        <v>30698.13</v>
      </c>
      <c r="M13" s="96">
        <v>991200</v>
      </c>
      <c r="N13" s="96">
        <v>0</v>
      </c>
      <c r="O13" s="96">
        <v>23765.86</v>
      </c>
      <c r="P13" s="96">
        <v>0</v>
      </c>
      <c r="Q13" s="96">
        <v>0</v>
      </c>
      <c r="R13" s="96">
        <f>SUM(M13:Q13)-N13-P13</f>
        <v>1014965.86</v>
      </c>
      <c r="S13" s="96">
        <v>0</v>
      </c>
      <c r="T13" s="95">
        <f>+C13+H13-M13-S13</f>
        <v>6698800</v>
      </c>
      <c r="U13" s="95">
        <f>+D13-N13</f>
        <v>0</v>
      </c>
      <c r="V13" s="95">
        <f>+I13-O13</f>
        <v>6932.27</v>
      </c>
      <c r="W13" s="96">
        <v>0</v>
      </c>
      <c r="X13" s="95">
        <f>+F13+K13-Q13</f>
        <v>0</v>
      </c>
      <c r="Y13" s="96">
        <f>SUM(T13:X13)-U13-W13</f>
        <v>6705732.2699999996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30698.13</v>
      </c>
      <c r="J15" s="95">
        <f>SUM(J11:J14)</f>
        <v>0</v>
      </c>
      <c r="K15" s="95">
        <f>SUM(K11:K14)</f>
        <v>0</v>
      </c>
      <c r="L15" s="95">
        <f>SUM(L11:L14)</f>
        <v>30698.13</v>
      </c>
      <c r="M15" s="95">
        <f t="shared" si="0"/>
        <v>991200</v>
      </c>
      <c r="N15" s="95">
        <f t="shared" si="0"/>
        <v>0</v>
      </c>
      <c r="O15" s="95">
        <f t="shared" si="0"/>
        <v>23765.86</v>
      </c>
      <c r="P15" s="95">
        <f t="shared" si="0"/>
        <v>0</v>
      </c>
      <c r="Q15" s="95">
        <f t="shared" si="0"/>
        <v>0</v>
      </c>
      <c r="R15" s="95">
        <f t="shared" si="0"/>
        <v>1014965.86</v>
      </c>
      <c r="S15" s="95">
        <f t="shared" si="0"/>
        <v>0</v>
      </c>
      <c r="T15" s="95">
        <f t="shared" si="0"/>
        <v>6698800</v>
      </c>
      <c r="U15" s="95">
        <f t="shared" si="0"/>
        <v>0</v>
      </c>
      <c r="V15" s="95">
        <f t="shared" si="0"/>
        <v>6932.27</v>
      </c>
      <c r="W15" s="95">
        <f t="shared" si="0"/>
        <v>0</v>
      </c>
      <c r="X15" s="95">
        <f t="shared" si="0"/>
        <v>0</v>
      </c>
      <c r="Y15" s="95">
        <f t="shared" si="0"/>
        <v>6705732.2699999996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2021-05-04T02:00:11Z</cp:lastPrinted>
  <dcterms:created xsi:type="dcterms:W3CDTF">2002-01-03T23:53:03Z</dcterms:created>
  <dcterms:modified xsi:type="dcterms:W3CDTF">2021-05-04T02:00:18Z</dcterms:modified>
</cp:coreProperties>
</file>