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O15" i="5"/>
  <c r="W19" i="3"/>
  <c r="I19"/>
  <c r="R19"/>
  <c r="R13" i="5"/>
  <c r="U19" i="3"/>
  <c r="N18"/>
  <c r="X18"/>
  <c r="X16"/>
  <c r="AB16" s="1"/>
  <c r="X17"/>
  <c r="AB17" s="1"/>
  <c r="AA19"/>
  <c r="Z19"/>
  <c r="Y19"/>
  <c r="V19"/>
  <c r="S19"/>
  <c r="Q19"/>
  <c r="P19"/>
  <c r="O19"/>
  <c r="N16"/>
  <c r="N17"/>
  <c r="M19"/>
  <c r="L19"/>
  <c r="K19"/>
  <c r="J19"/>
  <c r="H19"/>
  <c r="E19"/>
  <c r="U13" i="5"/>
  <c r="T1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M15"/>
  <c r="G13"/>
  <c r="F15"/>
  <c r="E15"/>
  <c r="D15"/>
  <c r="C15"/>
  <c r="Y11" l="1"/>
  <c r="X19" i="3"/>
  <c r="G15" i="5"/>
  <c r="N19" i="3"/>
  <c r="V15" i="5"/>
  <c r="T19" i="3"/>
  <c r="R15" i="5"/>
  <c r="L15"/>
  <c r="I15"/>
  <c r="AB18" i="3"/>
  <c r="AB19" s="1"/>
  <c r="Y13" i="5"/>
  <c r="Y15" l="1"/>
</calcChain>
</file>

<file path=xl/sharedStrings.xml><?xml version="1.0" encoding="utf-8"?>
<sst xmlns="http://schemas.openxmlformats.org/spreadsheetml/2006/main" count="433" uniqueCount="215">
  <si>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</si>
  <si>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</si>
  <si>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</si>
  <si>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</si>
  <si>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</si>
  <si>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</si>
  <si>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</si>
  <si>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</si>
  <si>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</si>
  <si>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</si>
  <si>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</si>
  <si>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</si>
  <si>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</si>
  <si>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</si>
  <si>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</si>
  <si>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</si>
  <si>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</si>
  <si>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</si>
  <si>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</si>
  <si>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</si>
  <si>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</si>
  <si>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</si>
  <si>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</si>
  <si>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</si>
  <si>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</si>
  <si>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</si>
  <si>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</si>
  <si>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</si>
  <si>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</si>
  <si>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</si>
  <si>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</si>
  <si>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</si>
  <si>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</si>
  <si>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</si>
  <si>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</si>
  <si>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</si>
  <si>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</si>
  <si>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</si>
  <si>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</si>
  <si>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</si>
  <si>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</si>
  <si>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</si>
  <si>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</si>
  <si>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</si>
  <si>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</si>
  <si>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</si>
  <si>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</si>
  <si>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</si>
  <si>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</si>
  <si>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</si>
  <si>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</si>
  <si>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</si>
  <si>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</si>
  <si>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</si>
  <si>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</si>
  <si>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</si>
  <si>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</si>
  <si>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</si>
  <si>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</si>
  <si>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</si>
  <si>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</si>
  <si>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</si>
  <si>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</si>
  <si>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</si>
  <si>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</si>
  <si>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</si>
  <si>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</si>
  <si>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</si>
  <si>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</si>
  <si>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</si>
  <si>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</si>
  <si>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</si>
  <si>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</si>
  <si>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</si>
  <si>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</si>
  <si>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</si>
  <si>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</si>
  <si>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</si>
  <si>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</si>
  <si>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</si>
  <si>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</si>
  <si>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</si>
  <si>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</si>
  <si>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</si>
  <si>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</si>
  <si>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</si>
  <si>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</si>
  <si>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</si>
  <si>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</si>
  <si>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</si>
  <si>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</si>
  <si>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</si>
  <si>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</si>
  <si>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</si>
  <si>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</si>
  <si>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</si>
  <si>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</si>
  <si>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</si>
  <si>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</si>
  <si>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</si>
  <si>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</si>
  <si>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</si>
  <si>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</si>
  <si>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</si>
  <si>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</si>
  <si>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</si>
  <si>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</si>
  <si>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</si>
  <si>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</si>
  <si>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</si>
  <si>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</si>
  <si>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</si>
  <si>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</si>
  <si>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</si>
  <si>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</si>
  <si>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</si>
  <si>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</si>
  <si>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</si>
  <si>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</si>
  <si>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</si>
  <si>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</si>
  <si>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</si>
  <si>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</si>
  <si>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</si>
  <si>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</si>
  <si>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</si>
  <si>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</si>
  <si>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</si>
  <si>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</si>
  <si>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</si>
  <si>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</si>
  <si>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</si>
  <si>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</si>
  <si>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</si>
  <si>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</si>
  <si>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</si>
  <si>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</si>
  <si>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</si>
  <si>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</si>
  <si>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</si>
  <si>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</si>
  <si>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</si>
  <si>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</si>
  <si>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</si>
  <si>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</si>
  <si>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</si>
  <si>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</si>
  <si>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</si>
  <si>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</si>
  <si>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</si>
  <si>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</si>
  <si>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</si>
  <si>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</si>
  <si>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</si>
  <si>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</si>
  <si>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</si>
  <si>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</si>
  <si>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</si>
  <si>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</si>
  <si>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</si>
  <si>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</si>
  <si>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</si>
  <si>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</si>
  <si>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</si>
  <si>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</si>
  <si>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</si>
  <si>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</si>
  <si>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</si>
  <si>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</si>
  <si>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</si>
  <si>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</si>
  <si>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</si>
  <si>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</si>
  <si>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</si>
  <si>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</si>
  <si>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</si>
  <si>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</si>
  <si>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</si>
  <si>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</si>
  <si>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</si>
  <si>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</si>
  <si>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</si>
  <si>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</si>
  <si>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</si>
  <si>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</si>
  <si>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</si>
  <si>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</si>
  <si>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</si>
  <si>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</si>
  <si>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</si>
  <si>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</si>
  <si>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</si>
  <si>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</si>
  <si>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</si>
  <si>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</si>
  <si>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</si>
  <si>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</si>
  <si>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</si>
  <si>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</si>
  <si>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</si>
  <si>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</si>
  <si>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</si>
  <si>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</si>
  <si>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</si>
  <si>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</si>
  <si>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в 2018 году</t>
  </si>
  <si>
    <t>Исполнитель Шайдурова А.В.</t>
  </si>
  <si>
    <t>Тел 51-2-01</t>
  </si>
  <si>
    <t>Тел.51-2-01</t>
  </si>
  <si>
    <t>за период с 01.01.2018  по   31.10.2018</t>
  </si>
  <si>
    <t>на 01.12.2018г.</t>
  </si>
  <si>
    <t>Начислено на "01"12.2018г.</t>
  </si>
  <si>
    <t xml:space="preserve"> Погашено на "01"12.2018г.</t>
  </si>
  <si>
    <t xml:space="preserve">   Остаток долга на "01.12.2018г.</t>
  </si>
  <si>
    <t>за период с 01.01.2018  по 30.11.2018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</si>
</sst>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tabSelected="1"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210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30" t="s">
        <v>206</v>
      </c>
    </row>
    <row r="25" spans="1:90">
      <c r="A25" s="130" t="s">
        <v>207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topLeftCell="F1"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210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206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208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G4" workbookViewId="0">
      <selection activeCell="Z17" sqref="Z17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210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27" t="s">
        <v>204</v>
      </c>
      <c r="K8" s="45"/>
      <c r="L8" s="45"/>
      <c r="M8" s="45"/>
      <c r="N8" s="42"/>
      <c r="O8" s="40" t="s">
        <v>4</v>
      </c>
      <c r="P8" s="23" t="s">
        <v>211</v>
      </c>
      <c r="Q8" s="46"/>
      <c r="R8" s="46"/>
      <c r="S8" s="126" t="s">
        <v>212</v>
      </c>
      <c r="T8" s="44"/>
      <c r="U8" s="108"/>
      <c r="V8" s="106"/>
      <c r="W8" s="106"/>
      <c r="X8" s="125" t="s">
        <v>213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9" t="s">
        <v>205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8"/>
      <c r="H16" s="121">
        <v>0</v>
      </c>
      <c r="I16" s="16">
        <v>60467.69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60467.69</v>
      </c>
      <c r="Q16" s="16"/>
      <c r="R16" s="16">
        <v>60467.69</v>
      </c>
      <c r="S16" s="121">
        <v>0</v>
      </c>
      <c r="T16" s="121">
        <v>0</v>
      </c>
      <c r="U16" s="121">
        <v>55036.46</v>
      </c>
      <c r="V16" s="16">
        <v>0</v>
      </c>
      <c r="W16" s="121">
        <v>55036.46</v>
      </c>
      <c r="X16" s="16">
        <f>+J16-S16</f>
        <v>3304000</v>
      </c>
      <c r="Y16" s="16">
        <v>0</v>
      </c>
      <c r="Z16" s="121">
        <v>5431.23</v>
      </c>
      <c r="AA16" s="16">
        <v>0</v>
      </c>
      <c r="AB16" s="124">
        <f>SUM(X16:AA16)</f>
        <v>3309431.23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8"/>
      <c r="H17" s="121">
        <v>0</v>
      </c>
      <c r="I17" s="16">
        <v>29703.16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29703.16</v>
      </c>
      <c r="Q17" s="16"/>
      <c r="R17" s="16">
        <v>29703.16</v>
      </c>
      <c r="S17" s="121">
        <v>0</v>
      </c>
      <c r="T17" s="121">
        <v>0</v>
      </c>
      <c r="U17" s="121">
        <v>27035.21</v>
      </c>
      <c r="V17" s="16">
        <v>0</v>
      </c>
      <c r="W17" s="121">
        <v>27035.21</v>
      </c>
      <c r="X17" s="16">
        <f>+J17-S17</f>
        <v>1623000</v>
      </c>
      <c r="Y17" s="16">
        <v>0</v>
      </c>
      <c r="Z17" s="121">
        <v>2667.95</v>
      </c>
      <c r="AA17" s="16">
        <v>0</v>
      </c>
      <c r="AB17" s="16">
        <f>SUM(X17:AA17)</f>
        <v>1625667.95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2528.38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2528.38</v>
      </c>
      <c r="Q18" s="16"/>
      <c r="R18" s="121">
        <v>2528.38</v>
      </c>
      <c r="S18" s="121">
        <v>0</v>
      </c>
      <c r="T18" s="121">
        <v>0</v>
      </c>
      <c r="U18" s="121">
        <v>2301.2800000000002</v>
      </c>
      <c r="V18" s="16">
        <v>0</v>
      </c>
      <c r="W18" s="121">
        <v>2301.2800000000002</v>
      </c>
      <c r="X18" s="16">
        <f>+J18-S18</f>
        <v>2763000</v>
      </c>
      <c r="Y18" s="16">
        <v>0</v>
      </c>
      <c r="Z18" s="121">
        <v>227.1</v>
      </c>
      <c r="AA18" s="16">
        <v>0</v>
      </c>
      <c r="AB18" s="16">
        <f>SUM(X18:AA18)</f>
        <v>2763227.1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92699.23000000001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92699.23000000001</v>
      </c>
      <c r="Q19" s="18">
        <f t="shared" si="0"/>
        <v>0</v>
      </c>
      <c r="R19" s="18">
        <f t="shared" ref="R19" si="2">SUM(R16:R18)</f>
        <v>92699.23000000001</v>
      </c>
      <c r="S19" s="18">
        <f t="shared" si="0"/>
        <v>0</v>
      </c>
      <c r="T19" s="18">
        <f t="shared" si="0"/>
        <v>0</v>
      </c>
      <c r="U19" s="18">
        <f t="shared" si="0"/>
        <v>84372.95</v>
      </c>
      <c r="V19" s="18">
        <f t="shared" si="0"/>
        <v>0</v>
      </c>
      <c r="W19" s="18">
        <f t="shared" ref="W19" si="3">SUM(W16:W18)</f>
        <v>84372.95</v>
      </c>
      <c r="X19" s="18">
        <f t="shared" si="0"/>
        <v>7690000</v>
      </c>
      <c r="Y19" s="18">
        <f t="shared" si="0"/>
        <v>0</v>
      </c>
      <c r="Z19" s="18">
        <f t="shared" si="0"/>
        <v>8326.2799999999988</v>
      </c>
      <c r="AA19" s="18">
        <f t="shared" si="0"/>
        <v>0</v>
      </c>
      <c r="AB19" s="18">
        <f t="shared" si="0"/>
        <v>7698326.2799999993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206</v>
      </c>
      <c r="B28" s="60"/>
      <c r="S28" s="59"/>
      <c r="T28" s="59"/>
    </row>
    <row r="29" spans="1:29" ht="18">
      <c r="A29" s="65" t="s">
        <v>208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210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8" t="s">
        <v>2</v>
      </c>
      <c r="N9" s="138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8"/>
      <c r="N10" s="138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6" t="s">
        <v>82</v>
      </c>
      <c r="B13" s="13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206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208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206</v>
      </c>
    </row>
    <row r="25" spans="2:13">
      <c r="B25" s="87" t="s">
        <v>208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opLeftCell="F1" workbookViewId="0">
      <selection activeCell="V14" sqref="V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209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92699.23</v>
      </c>
      <c r="J13" s="96">
        <v>0</v>
      </c>
      <c r="K13" s="96">
        <v>0</v>
      </c>
      <c r="L13" s="96">
        <v>92699.23</v>
      </c>
      <c r="M13" s="96">
        <v>0</v>
      </c>
      <c r="N13" s="96">
        <v>0</v>
      </c>
      <c r="O13" s="96">
        <v>84372.95</v>
      </c>
      <c r="P13" s="96">
        <v>0</v>
      </c>
      <c r="Q13" s="96">
        <v>0</v>
      </c>
      <c r="R13" s="96">
        <f>SUM(M13:Q13)-N13-P13</f>
        <v>84372.95</v>
      </c>
      <c r="S13" s="96">
        <v>0</v>
      </c>
      <c r="T13" s="95">
        <f>+C13+H13-M13-S13</f>
        <v>7690000</v>
      </c>
      <c r="U13" s="95">
        <f>+D13-N13</f>
        <v>0</v>
      </c>
      <c r="V13" s="95">
        <v>8326.2800000000007</v>
      </c>
      <c r="W13" s="96">
        <v>0</v>
      </c>
      <c r="X13" s="95">
        <f>+F13+K13-Q13</f>
        <v>0</v>
      </c>
      <c r="Y13" s="96">
        <f>SUM(T13:X13)-U13-W13</f>
        <v>7698326.2800000003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92699.23</v>
      </c>
      <c r="J15" s="95">
        <f>SUM(J11:J14)</f>
        <v>0</v>
      </c>
      <c r="K15" s="95">
        <f>SUM(K11:K14)</f>
        <v>0</v>
      </c>
      <c r="L15" s="95">
        <f>SUM(L11:L14)</f>
        <v>92699.23</v>
      </c>
      <c r="M15" s="95">
        <f t="shared" si="0"/>
        <v>0</v>
      </c>
      <c r="N15" s="95">
        <f t="shared" si="0"/>
        <v>0</v>
      </c>
      <c r="O15" s="95">
        <f>SUM(O11:O14)</f>
        <v>84372.95</v>
      </c>
      <c r="P15" s="95">
        <f t="shared" si="0"/>
        <v>0</v>
      </c>
      <c r="Q15" s="95">
        <f t="shared" si="0"/>
        <v>0</v>
      </c>
      <c r="R15" s="95">
        <f t="shared" si="0"/>
        <v>84372.95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8326.2800000000007</v>
      </c>
      <c r="W15" s="95">
        <f t="shared" si="0"/>
        <v>0</v>
      </c>
      <c r="X15" s="95">
        <f t="shared" si="0"/>
        <v>0</v>
      </c>
      <c r="Y15" s="95">
        <f t="shared" si="0"/>
        <v>7698326.2800000003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206</v>
      </c>
    </row>
    <row r="24" spans="2:20">
      <c r="B24" s="87" t="s">
        <v>208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2018-12-03T00:09:06Z</cp:lastPrinted>
  <dcterms:created xsi:type="dcterms:W3CDTF">2002-01-03T23:53:03Z</dcterms:created>
  <dcterms:modified xsi:type="dcterms:W3CDTF">2018-12-03T00:09:32Z</dcterms:modified>
</cp:coreProperties>
</file>