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H17" i="3" l="1"/>
  <c r="H16" i="3"/>
  <c r="I18" i="3"/>
  <c r="I17" i="3"/>
  <c r="I16" i="3"/>
  <c r="U18" i="3"/>
  <c r="U17" i="3"/>
  <c r="U16" i="3"/>
  <c r="S17" i="3"/>
  <c r="S16" i="3"/>
  <c r="M13" i="5"/>
  <c r="O13" i="5"/>
  <c r="I13" i="5"/>
  <c r="V13" i="5" l="1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<sst xmlns="http://schemas.openxmlformats.org/spreadsheetml/2006/main" count="434" uniqueCount="215">
  <si>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</si>
  <si>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</si>
  <si>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</si>
  <si>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</si>
  <si>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</si>
  <si>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</si>
  <si>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</si>
  <si>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</si>
  <si>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</si>
  <si>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</si>
  <si>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</si>
  <si>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</si>
  <si>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</si>
  <si>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</si>
  <si>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</si>
  <si>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</si>
  <si>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</si>
  <si>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</si>
  <si>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</si>
  <si>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</si>
  <si>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</si>
  <si>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</si>
  <si>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</si>
  <si>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</si>
  <si>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</si>
  <si>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</si>
  <si>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</si>
  <si>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</si>
  <si>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</si>
  <si>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</si>
  <si>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</si>
  <si>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</si>
  <si>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</si>
  <si>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</si>
  <si>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</si>
  <si>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</si>
  <si>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</si>
  <si>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</si>
  <si>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</si>
  <si>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</si>
  <si>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</si>
  <si>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</si>
  <si>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</si>
  <si>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</si>
  <si>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</si>
  <si>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</si>
  <si>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</si>
  <si>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</si>
  <si>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</si>
  <si>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</si>
  <si>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</si>
  <si>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</si>
  <si>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</si>
  <si>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</si>
  <si>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</si>
  <si>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</si>
  <si>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</si>
  <si>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</si>
  <si>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</si>
  <si>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</si>
  <si>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</si>
  <si>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</si>
  <si>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</si>
  <si>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</si>
  <si>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</si>
  <si>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</si>
  <si>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</si>
  <si>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</si>
  <si>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</si>
  <si>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</si>
  <si>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</si>
  <si>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</si>
  <si>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</si>
  <si>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</si>
  <si>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</si>
  <si>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</si>
  <si>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</si>
  <si>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</si>
  <si>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</si>
  <si>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</si>
  <si>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</si>
  <si>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</si>
  <si>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</si>
  <si>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</si>
  <si>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</si>
  <si>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</si>
  <si>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</si>
  <si>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</si>
  <si>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</si>
  <si>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</si>
  <si>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</si>
  <si>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</si>
  <si>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</si>
  <si>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</si>
  <si>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</si>
  <si>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</si>
  <si>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</si>
  <si>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</si>
  <si>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</si>
  <si>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</si>
  <si>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</si>
  <si>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</si>
  <si>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</si>
  <si>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</si>
  <si>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</si>
  <si>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</si>
  <si>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</si>
  <si>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</si>
  <si>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</si>
  <si>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</si>
  <si>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</si>
  <si>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</si>
  <si>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</si>
  <si>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</si>
  <si>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</si>
  <si>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</si>
  <si>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</si>
  <si>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</si>
  <si>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</si>
  <si>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</si>
  <si>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</si>
  <si>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</si>
  <si>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</si>
  <si>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</si>
  <si>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</si>
  <si>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</si>
  <si>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</si>
  <si>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</si>
  <si>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</si>
  <si>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</si>
  <si>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</si>
  <si>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</si>
  <si>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</si>
  <si>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</si>
  <si>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</si>
  <si>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</si>
  <si>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</si>
  <si>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</si>
  <si>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</si>
  <si>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</si>
  <si>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</si>
  <si>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</si>
  <si>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</si>
  <si>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</si>
  <si>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</si>
  <si>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</si>
  <si>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</si>
  <si>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</si>
  <si>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</si>
  <si>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</si>
  <si>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</si>
  <si>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</si>
  <si>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</si>
  <si>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</si>
  <si>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</si>
  <si>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</si>
  <si>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</si>
  <si>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</si>
  <si>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</si>
  <si>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</si>
  <si>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</si>
  <si>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</si>
  <si>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</si>
  <si>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</si>
  <si>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</si>
  <si>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</si>
  <si>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</si>
  <si>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</si>
  <si>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</si>
  <si>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</si>
  <si>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</si>
  <si>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</si>
  <si>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</si>
  <si>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</si>
  <si>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</si>
  <si>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</si>
  <si>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</si>
  <si>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</si>
  <si>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</si>
  <si>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</si>
  <si>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</si>
  <si>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</si>
  <si>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</si>
  <si>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</si>
  <si>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</si>
  <si>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</si>
  <si>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</si>
  <si>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</si>
  <si>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</si>
  <si>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</si>
  <si>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</si>
  <si>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</si>
  <si>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</si>
  <si>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</si>
  <si>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</si>
  <si>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</si>
  <si>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</si>
  <si>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</si>
  <si>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</si>
  <si>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</si>
  <si>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</si>
  <si>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</si>
  <si>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</si>
  <si>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</si>
  <si>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</si>
  <si>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</si>
  <si>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</si>
  <si>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</si>
  <si>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</si>
  <si>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</si>
  <si>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31.08.2017</t>
  </si>
  <si>
    <t xml:space="preserve"> Погашено на "01"09.2017г.</t>
  </si>
  <si>
    <t xml:space="preserve">   Остаток долга на "01"09.2017г.</t>
  </si>
  <si>
    <t>на 01.09.2017г.</t>
  </si>
  <si>
    <t>за период с 01.01.2017  по  31.08.2017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</si>
</sst>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213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213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workbookViewId="0">
      <selection activeCell="Z19" sqref="Z19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213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211</v>
      </c>
      <c r="T8" s="44"/>
      <c r="U8" s="109"/>
      <c r="V8" s="107"/>
      <c r="W8" s="107"/>
      <c r="X8" s="126" t="s">
        <v>212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275500+275500+275500+275500+275500+275500+275500+275500</f>
        <v>2204000</v>
      </c>
      <c r="I16" s="122">
        <f>11046.79+9522.44+10050.47+9341.07+9220.19+8254.16+8193.67</f>
        <v>65628.790000000008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275500+275500+275500+275500+275500+275500+275500+275500</f>
        <v>2204000</v>
      </c>
      <c r="T16" s="122">
        <v>0</v>
      </c>
      <c r="U16" s="122">
        <f>11046.79+9522.44+10050.47+9341.07+9220.19+8254.16+8193.67</f>
        <v>65628.790000000008</v>
      </c>
      <c r="V16" s="16">
        <v>0</v>
      </c>
      <c r="W16" s="122">
        <f>SUM(S16:V16)</f>
        <v>2269628.79</v>
      </c>
      <c r="X16" s="16">
        <f>+J16-S16</f>
        <v>4406000</v>
      </c>
      <c r="Y16" s="16"/>
      <c r="Z16" s="122">
        <v>7680.41</v>
      </c>
      <c r="AA16" s="16"/>
      <c r="AB16" s="125">
        <f>SUM(X16:AA16)</f>
        <v>4413680.41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135250+135250+135250+135250+135250+135250+135250+135250</f>
        <v>1082000</v>
      </c>
      <c r="I17" s="122">
        <f>5424.82+4676.32+4935.7+4587.38+4528.1+4053.79+4024.15</f>
        <v>32230.260000000002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135250+135250+135250+135250+135250+135250+135250+135250</f>
        <v>1082000</v>
      </c>
      <c r="T17" s="122">
        <v>0</v>
      </c>
      <c r="U17" s="122">
        <f>5424.82+4676.32+4935.7+4587.38+4528.1+4053.79+4024.15</f>
        <v>32230.260000000002</v>
      </c>
      <c r="V17" s="16">
        <v>0</v>
      </c>
      <c r="W17" s="122">
        <f>SUM(S17:V17)</f>
        <v>1114230.26</v>
      </c>
      <c r="X17" s="16">
        <f>+J17-S17</f>
        <v>2164000</v>
      </c>
      <c r="Y17" s="16">
        <v>0</v>
      </c>
      <c r="Z17" s="122">
        <v>3772.18</v>
      </c>
      <c r="AA17" s="16"/>
      <c r="AB17" s="16">
        <f>SUM(X17:AA17)</f>
        <v>2167772.1800000002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234.67+211.96+234.67+227.1+234.67+227.1+234.67</f>
        <v>1604.84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234.67+211.96+234.67+227.1+234.67+227.1+234.67</f>
        <v>1604.84</v>
      </c>
      <c r="V18" s="16">
        <v>0</v>
      </c>
      <c r="W18" s="122">
        <f>SUM(S18:V18)</f>
        <v>1604.84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3286000</v>
      </c>
      <c r="I19" s="18">
        <f t="shared" si="0"/>
        <v>99463.890000000014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3286000</v>
      </c>
      <c r="T19" s="18">
        <f t="shared" si="0"/>
        <v>0</v>
      </c>
      <c r="U19" s="18">
        <f t="shared" si="0"/>
        <v>99463.890000000014</v>
      </c>
      <c r="V19" s="18">
        <f t="shared" si="0"/>
        <v>0</v>
      </c>
      <c r="W19" s="18">
        <f t="shared" si="0"/>
        <v>3385463.8899999997</v>
      </c>
      <c r="X19" s="18">
        <f t="shared" si="0"/>
        <v>9333000</v>
      </c>
      <c r="Y19" s="18">
        <f t="shared" si="0"/>
        <v>0</v>
      </c>
      <c r="Z19" s="18">
        <f t="shared" si="0"/>
        <v>11687.26</v>
      </c>
      <c r="AA19" s="18">
        <f t="shared" si="0"/>
        <v>0</v>
      </c>
      <c r="AB19" s="18">
        <f t="shared" si="0"/>
        <v>9344687.2599999998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213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214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opLeftCell="F1" workbookViewId="0">
      <selection activeCell="M14" sqref="M14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210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16706.28+14410.72+15220.84+14155.55+13982.96+12535.05+12452.49+11687.26</f>
        <v>111151.15000000001</v>
      </c>
      <c r="J13" s="97">
        <v>0</v>
      </c>
      <c r="K13" s="97">
        <v>0</v>
      </c>
      <c r="L13" s="97">
        <f>SUM(I13:K13)-J13</f>
        <v>111151.15000000001</v>
      </c>
      <c r="M13" s="97">
        <f>410750+410750+410750+410750+410750+410750+410750+410750</f>
        <v>3286000</v>
      </c>
      <c r="N13" s="97">
        <v>0</v>
      </c>
      <c r="O13" s="97">
        <f>16706.28+14410.72+15220.84+14155.55+13982.96+12535.05+12452.49</f>
        <v>99463.890000000014</v>
      </c>
      <c r="P13" s="97">
        <v>0</v>
      </c>
      <c r="Q13" s="97">
        <v>0</v>
      </c>
      <c r="R13" s="97">
        <f>SUM(M13:Q13)-N13-P13</f>
        <v>3385463.89</v>
      </c>
      <c r="S13" s="97">
        <v>0</v>
      </c>
      <c r="T13" s="96">
        <f>+C13+H13-M13-S13</f>
        <v>9333000</v>
      </c>
      <c r="U13" s="96">
        <f>+D13-N13</f>
        <v>0</v>
      </c>
      <c r="V13" s="96">
        <f>+I13-O13</f>
        <v>11687.259999999995</v>
      </c>
      <c r="W13" s="97">
        <v>0</v>
      </c>
      <c r="X13" s="96">
        <f>+F13+K13-Q13</f>
        <v>0</v>
      </c>
      <c r="Y13" s="97">
        <f>SUM(T13:X13)-U13-W13</f>
        <v>9344687.2599999998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111151.15000000001</v>
      </c>
      <c r="J15" s="96">
        <f>SUM(J11:J14)</f>
        <v>0</v>
      </c>
      <c r="K15" s="96">
        <f>SUM(K11:K14)</f>
        <v>0</v>
      </c>
      <c r="L15" s="96">
        <f>SUM(L11:L14)</f>
        <v>111151.15000000001</v>
      </c>
      <c r="M15" s="96">
        <f t="shared" si="0"/>
        <v>3286000</v>
      </c>
      <c r="N15" s="96">
        <f t="shared" si="0"/>
        <v>0</v>
      </c>
      <c r="O15" s="96">
        <f t="shared" si="0"/>
        <v>99463.890000000014</v>
      </c>
      <c r="P15" s="96">
        <f t="shared" si="0"/>
        <v>0</v>
      </c>
      <c r="Q15" s="96">
        <f t="shared" si="0"/>
        <v>0</v>
      </c>
      <c r="R15" s="96">
        <f t="shared" si="0"/>
        <v>3385463.89</v>
      </c>
      <c r="S15" s="96">
        <f t="shared" si="0"/>
        <v>0</v>
      </c>
      <c r="T15" s="96">
        <f t="shared" si="0"/>
        <v>9333000</v>
      </c>
      <c r="U15" s="96">
        <f t="shared" si="0"/>
        <v>0</v>
      </c>
      <c r="V15" s="96">
        <f t="shared" si="0"/>
        <v>11687.259999999995</v>
      </c>
      <c r="W15" s="96">
        <f t="shared" si="0"/>
        <v>0</v>
      </c>
      <c r="X15" s="96">
        <f t="shared" si="0"/>
        <v>0</v>
      </c>
      <c r="Y15" s="96">
        <f t="shared" si="0"/>
        <v>9344687.2599999998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2017-09-01T01:18:49Z</cp:lastPrinted>
  <dcterms:created xsi:type="dcterms:W3CDTF">2002-01-03T23:53:03Z</dcterms:created>
  <dcterms:modified xsi:type="dcterms:W3CDTF">2018-01-09T05:07:23Z</dcterms:modified>
</cp:coreProperties>
</file>