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M13" i="5"/>
  <c r="I13"/>
  <c r="S17" i="3"/>
  <c r="S16"/>
  <c r="H17"/>
  <c r="H16"/>
  <c r="V13" i="5" l="1"/>
  <c r="W16" i="3"/>
  <c r="I19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<sst xmlns="http://schemas.openxmlformats.org/spreadsheetml/2006/main" count="434" uniqueCount="216">
  <si>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</si>
  <si>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</si>
  <si>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</si>
  <si>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</si>
  <si>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</si>
  <si>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</si>
  <si>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</si>
  <si>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</si>
  <si>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</si>
  <si>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</si>
  <si>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</si>
  <si>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</si>
  <si>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</si>
  <si>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</si>
  <si>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</si>
  <si>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</si>
  <si>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</si>
  <si>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</si>
  <si>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</si>
  <si>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</si>
  <si>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</si>
  <si>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</si>
  <si>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</si>
  <si>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</si>
  <si>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</si>
  <si>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</si>
  <si>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</si>
  <si>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</si>
  <si>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</si>
  <si>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</si>
  <si>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</si>
  <si>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</si>
  <si>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</si>
  <si>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</si>
  <si>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</si>
  <si>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</si>
  <si>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</si>
  <si>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</si>
  <si>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</si>
  <si>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</si>
  <si>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</si>
  <si>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</si>
  <si>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</si>
  <si>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</si>
  <si>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</si>
  <si>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</si>
  <si>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</si>
  <si>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</si>
  <si>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</si>
  <si>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</si>
  <si>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</si>
  <si>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</si>
  <si>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</si>
  <si>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</si>
  <si>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</si>
  <si>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</si>
  <si>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</si>
  <si>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</si>
  <si>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</si>
  <si>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</si>
  <si>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</si>
  <si>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</si>
  <si>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</si>
  <si>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</si>
  <si>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</si>
  <si>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</si>
  <si>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</si>
  <si>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</si>
  <si>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</si>
  <si>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</si>
  <si>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</si>
  <si>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</si>
  <si>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</si>
  <si>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</si>
  <si>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</si>
  <si>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</si>
  <si>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</si>
  <si>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</si>
  <si>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</si>
  <si>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</si>
  <si>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</si>
  <si>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</si>
  <si>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</si>
  <si>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</si>
  <si>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</si>
  <si>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</si>
  <si>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</si>
  <si>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</si>
  <si>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</si>
  <si>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</si>
  <si>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</si>
  <si>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</si>
  <si>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</si>
  <si>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</si>
  <si>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</si>
  <si>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</si>
  <si>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</si>
  <si>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</si>
  <si>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</si>
  <si>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</si>
  <si>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</si>
  <si>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</si>
  <si>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</si>
  <si>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</si>
  <si>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</si>
  <si>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</si>
  <si>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</si>
  <si>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</si>
  <si>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</si>
  <si>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</si>
  <si>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</si>
  <si>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</si>
  <si>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</si>
  <si>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</si>
  <si>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</si>
  <si>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</si>
  <si>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</si>
  <si>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</si>
  <si>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</si>
  <si>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</si>
  <si>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</si>
  <si>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</si>
  <si>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</si>
  <si>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</si>
  <si>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</si>
  <si>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</si>
  <si>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</si>
  <si>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</si>
  <si>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</si>
  <si>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</si>
  <si>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</si>
  <si>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</si>
  <si>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</si>
  <si>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</si>
  <si>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</si>
  <si>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</si>
  <si>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</si>
  <si>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</si>
  <si>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</si>
  <si>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</si>
  <si>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</si>
  <si>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</si>
  <si>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</si>
  <si>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</si>
  <si>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</si>
  <si>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</si>
  <si>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</si>
  <si>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</si>
  <si>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</si>
  <si>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</si>
  <si>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</si>
  <si>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</si>
  <si>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</si>
  <si>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</si>
  <si>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</si>
  <si>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</si>
  <si>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</si>
  <si>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</si>
  <si>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</si>
  <si>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</si>
  <si>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</si>
  <si>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</si>
  <si>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</si>
  <si>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</si>
  <si>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</si>
  <si>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</si>
  <si>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</si>
  <si>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</si>
  <si>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</si>
  <si>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</si>
  <si>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</si>
  <si>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</si>
  <si>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</si>
  <si>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</si>
  <si>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</si>
  <si>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</si>
  <si>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</si>
  <si>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</si>
  <si>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</si>
  <si>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</si>
  <si>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</si>
  <si>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</si>
  <si>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</si>
  <si>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</si>
  <si>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</si>
  <si>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</si>
  <si>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</si>
  <si>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</si>
  <si>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</si>
  <si>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</si>
  <si>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</si>
  <si>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</si>
  <si>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</si>
  <si>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</si>
  <si>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</si>
  <si>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</si>
  <si>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</si>
  <si>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</si>
  <si>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</si>
  <si>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</si>
  <si>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</si>
  <si>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</si>
  <si>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</si>
  <si>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</si>
  <si>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</si>
  <si>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</si>
  <si>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</si>
  <si>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</si>
  <si>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на 01.02.2017г.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</si>
  <si>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</si>
  <si>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</si>
  <si>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28.02.2017</t>
  </si>
  <si>
    <t>за период с 01.01.2017  по  28.02.2017</t>
  </si>
  <si>
    <t>на 01.03.2017г.</t>
  </si>
  <si>
    <t xml:space="preserve">   Остаток долга на "01"03.2017г.</t>
  </si>
  <si>
    <t xml:space="preserve"> Погашено на "01"03.2017г.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</si>
</sst>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213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213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D1" workbookViewId="0">
      <selection activeCell="Z19" sqref="Z1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208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210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215</v>
      </c>
      <c r="T8" s="44"/>
      <c r="U8" s="109"/>
      <c r="V8" s="107"/>
      <c r="W8" s="107"/>
      <c r="X8" s="126" t="s">
        <v>214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>
        <v>42760</v>
      </c>
      <c r="H16" s="16">
        <f>275500+275500</f>
        <v>551000</v>
      </c>
      <c r="I16" s="122">
        <v>11046.79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</f>
        <v>551000</v>
      </c>
      <c r="T16" s="122">
        <v>0</v>
      </c>
      <c r="U16" s="122">
        <v>11046.79</v>
      </c>
      <c r="V16" s="16">
        <v>0</v>
      </c>
      <c r="W16" s="122">
        <f>SUM(S16:V16)</f>
        <v>562046.79</v>
      </c>
      <c r="X16" s="16">
        <f>+J16-S16</f>
        <v>6059000</v>
      </c>
      <c r="Y16" s="16">
        <v>0</v>
      </c>
      <c r="Z16" s="122">
        <v>9522.44</v>
      </c>
      <c r="AA16" s="16"/>
      <c r="AB16" s="125">
        <f>SUM(X16:AA16)</f>
        <v>6068522.4400000004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>
        <v>42760</v>
      </c>
      <c r="H17" s="16">
        <f>135250+135250</f>
        <v>270500</v>
      </c>
      <c r="I17" s="122">
        <v>5424.82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</f>
        <v>270500</v>
      </c>
      <c r="T17" s="122">
        <v>0</v>
      </c>
      <c r="U17" s="122">
        <v>5424.82</v>
      </c>
      <c r="V17" s="16">
        <v>0</v>
      </c>
      <c r="W17" s="122">
        <f>SUM(S17:V17)</f>
        <v>275924.82</v>
      </c>
      <c r="X17" s="16">
        <f>+J17-S17</f>
        <v>2975500</v>
      </c>
      <c r="Y17" s="16">
        <v>0</v>
      </c>
      <c r="Z17" s="122">
        <v>4676.32</v>
      </c>
      <c r="AA17" s="16"/>
      <c r="AB17" s="16">
        <f>SUM(X17:AA17)</f>
        <v>2980176.32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v>234.67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v>234.67</v>
      </c>
      <c r="V18" s="16">
        <v>0</v>
      </c>
      <c r="W18" s="122">
        <f>SUM(S18:V18)</f>
        <v>234.67</v>
      </c>
      <c r="X18" s="16">
        <f>+J18-S18</f>
        <v>2763000</v>
      </c>
      <c r="Y18" s="16">
        <v>0</v>
      </c>
      <c r="Z18" s="122">
        <v>211.96</v>
      </c>
      <c r="AA18" s="16">
        <v>0</v>
      </c>
      <c r="AB18" s="16">
        <f>SUM(X18:AA18)</f>
        <v>2763211.96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821500</v>
      </c>
      <c r="I19" s="18">
        <f t="shared" si="0"/>
        <v>16706.28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821500</v>
      </c>
      <c r="T19" s="18">
        <f t="shared" si="0"/>
        <v>0</v>
      </c>
      <c r="U19" s="18">
        <f t="shared" si="0"/>
        <v>16706.28</v>
      </c>
      <c r="V19" s="18">
        <f t="shared" si="0"/>
        <v>0</v>
      </c>
      <c r="W19" s="18">
        <f t="shared" si="0"/>
        <v>838206.28000000014</v>
      </c>
      <c r="X19" s="18">
        <f t="shared" si="0"/>
        <v>11797500</v>
      </c>
      <c r="Y19" s="18">
        <f t="shared" si="0"/>
        <v>0</v>
      </c>
      <c r="Z19" s="18">
        <f t="shared" si="0"/>
        <v>14410.72</v>
      </c>
      <c r="AA19" s="18">
        <f t="shared" si="0"/>
        <v>0</v>
      </c>
      <c r="AB19" s="18">
        <f t="shared" si="0"/>
        <v>11811910.719999999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213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6" t="s">
        <v>83</v>
      </c>
      <c r="B13" s="137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212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M14" sqref="M1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211</v>
      </c>
    </row>
    <row r="4" spans="1:25">
      <c r="B4" s="69" t="s">
        <v>209</v>
      </c>
      <c r="F4" s="106">
        <v>32654.2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</f>
        <v>31117</v>
      </c>
      <c r="J13" s="97">
        <v>0</v>
      </c>
      <c r="K13" s="97">
        <v>0</v>
      </c>
      <c r="L13" s="97">
        <f>SUM(I13:K13)-J13</f>
        <v>31117</v>
      </c>
      <c r="M13" s="97">
        <f>410750+410750</f>
        <v>821500</v>
      </c>
      <c r="N13" s="97">
        <v>0</v>
      </c>
      <c r="O13" s="97">
        <v>16706.28</v>
      </c>
      <c r="P13" s="97">
        <v>0</v>
      </c>
      <c r="Q13" s="97">
        <v>0</v>
      </c>
      <c r="R13" s="97">
        <f>SUM(M13:Q13)-N13-P13</f>
        <v>838206.28</v>
      </c>
      <c r="S13" s="97">
        <v>0</v>
      </c>
      <c r="T13" s="96">
        <f>+C13+H13-M13-S13</f>
        <v>11797500</v>
      </c>
      <c r="U13" s="96">
        <f>+D13-N13</f>
        <v>0</v>
      </c>
      <c r="V13" s="96">
        <f>+E13+I13-O13</f>
        <v>14410.720000000001</v>
      </c>
      <c r="W13" s="97">
        <v>0</v>
      </c>
      <c r="X13" s="96">
        <f>+F13+K13-Q13</f>
        <v>0</v>
      </c>
      <c r="Y13" s="97">
        <f>SUM(T13:X13)-U13-W13</f>
        <v>11811910.720000001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31117</v>
      </c>
      <c r="J15" s="96">
        <f>SUM(J11:J14)</f>
        <v>0</v>
      </c>
      <c r="K15" s="96">
        <f>SUM(K11:K14)</f>
        <v>0</v>
      </c>
      <c r="L15" s="96">
        <f>SUM(L11:L14)</f>
        <v>31117</v>
      </c>
      <c r="M15" s="96">
        <f t="shared" si="0"/>
        <v>821500</v>
      </c>
      <c r="N15" s="96">
        <f t="shared" si="0"/>
        <v>0</v>
      </c>
      <c r="O15" s="96">
        <f t="shared" si="0"/>
        <v>16706.28</v>
      </c>
      <c r="P15" s="96">
        <f t="shared" si="0"/>
        <v>0</v>
      </c>
      <c r="Q15" s="96">
        <f t="shared" si="0"/>
        <v>0</v>
      </c>
      <c r="R15" s="96">
        <f t="shared" si="0"/>
        <v>838206.28</v>
      </c>
      <c r="S15" s="96">
        <f t="shared" si="0"/>
        <v>0</v>
      </c>
      <c r="T15" s="96">
        <f t="shared" si="0"/>
        <v>11797500</v>
      </c>
      <c r="U15" s="96">
        <f t="shared" si="0"/>
        <v>0</v>
      </c>
      <c r="V15" s="96">
        <f t="shared" si="0"/>
        <v>14410.720000000001</v>
      </c>
      <c r="W15" s="96">
        <f t="shared" si="0"/>
        <v>0</v>
      </c>
      <c r="X15" s="96">
        <f t="shared" si="0"/>
        <v>0</v>
      </c>
      <c r="Y15" s="96">
        <f t="shared" si="0"/>
        <v>11811910.720000001</v>
      </c>
    </row>
    <row r="16" spans="1:25">
      <c r="B16" s="83"/>
      <c r="C16" s="84"/>
      <c r="Q16" s="123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2017-03-01T01:57:56Z</cp:lastPrinted>
  <dcterms:created xsi:type="dcterms:W3CDTF">2002-01-03T23:53:03Z</dcterms:created>
  <dcterms:modified xsi:type="dcterms:W3CDTF">2017-03-13T02:30:34Z</dcterms:modified>
</cp:coreProperties>
</file>