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на 01.01.2019" sheetId="1" r:id="rId1"/>
  </sheets>
  <definedNames>
    <definedName name="LAST_CELL" localSheetId="0">'ОТЧЕТ на 01.01.2019'!$R$196</definedName>
    <definedName name="_xlnm.Print_Titles" localSheetId="0">'ОТЧЕТ на 01.01.2019'!$6:$9</definedName>
  </definedNames>
  <calcPr fullCalcOnLoad="1"/>
</workbook>
</file>

<file path=xl/sharedStrings.xml><?xml version="1.0" encoding="utf-8"?>
<sst xmlns="http://schemas.openxmlformats.org/spreadsheetml/2006/main" count="482" uniqueCount="444">
  <si>
    <t>19.0.01.19010</t>
  </si>
  <si>
    <t>21.1.01.99010</t>
  </si>
  <si>
    <t>21.2.01.10600</t>
  </si>
  <si>
    <t>21.2.02.10650</t>
  </si>
  <si>
    <t>22.1.01.11010</t>
  </si>
  <si>
    <t>22.1.02.11020</t>
  </si>
  <si>
    <t>22.1.03.87120</t>
  </si>
  <si>
    <t>22.1.04.99030</t>
  </si>
  <si>
    <t>22.1.05.99060</t>
  </si>
  <si>
    <t>23.1.01.01010</t>
  </si>
  <si>
    <t>23.1.01.99040</t>
  </si>
  <si>
    <t>23.1.01.99070</t>
  </si>
  <si>
    <t>23.1.02.11050</t>
  </si>
  <si>
    <t>23.2.01.11630</t>
  </si>
  <si>
    <t>23.2.02.87050</t>
  </si>
  <si>
    <t>23.2.02.87060</t>
  </si>
  <si>
    <t>23.2.02.87070</t>
  </si>
  <si>
    <t>23.3.01.99050</t>
  </si>
  <si>
    <t>23.4.01.10590</t>
  </si>
  <si>
    <t>23.5.01.70660</t>
  </si>
  <si>
    <t>23.5.02.70530</t>
  </si>
  <si>
    <t>23.6.01.16230</t>
  </si>
  <si>
    <t>24.1.02.10590</t>
  </si>
  <si>
    <t>24.1.03.24250</t>
  </si>
  <si>
    <t>24.1.03.87250</t>
  </si>
  <si>
    <t>24.2.02.10590</t>
  </si>
  <si>
    <t>24.2.02.12220</t>
  </si>
  <si>
    <t>24.2.03.12220</t>
  </si>
  <si>
    <t>24.3.01.12220</t>
  </si>
  <si>
    <t>24.3.02.10590</t>
  </si>
  <si>
    <t>24.4.01.10580</t>
  </si>
  <si>
    <t>24.4.01.12220</t>
  </si>
  <si>
    <t>24.4.02.12220</t>
  </si>
  <si>
    <t>24.5.01.12220</t>
  </si>
  <si>
    <t>24.6.01.12220</t>
  </si>
  <si>
    <t>24.7.01.87290</t>
  </si>
  <si>
    <t>24.7.02.11020</t>
  </si>
  <si>
    <t>24.7.02.70000</t>
  </si>
  <si>
    <t>24.7.02.87300</t>
  </si>
  <si>
    <t>24.7.02.87700</t>
  </si>
  <si>
    <t>24.7.03.R0820</t>
  </si>
  <si>
    <t>25.1.02.25020</t>
  </si>
  <si>
    <t>25.2.01.10670</t>
  </si>
  <si>
    <t>25.3.01.25040</t>
  </si>
  <si>
    <t>28.2.01.28040</t>
  </si>
  <si>
    <t>28.2.02.12220</t>
  </si>
  <si>
    <t>28.2.03.69700</t>
  </si>
  <si>
    <t>28.3.01.28050</t>
  </si>
  <si>
    <t>28.4.01.12220</t>
  </si>
  <si>
    <t>28.5.01.12220</t>
  </si>
  <si>
    <t>31.0.01.12220</t>
  </si>
  <si>
    <t>33.1.01.43110</t>
  </si>
  <si>
    <t>33.2.01.43210</t>
  </si>
  <si>
    <t>33.2.02.43220</t>
  </si>
  <si>
    <t>33.3.01.43310</t>
  </si>
  <si>
    <t>34.2.01.44010</t>
  </si>
  <si>
    <t>34.2.02.44010</t>
  </si>
  <si>
    <t>35.1.01.10590</t>
  </si>
  <si>
    <t>35.1.01.12220</t>
  </si>
  <si>
    <t>35.1.01.44990</t>
  </si>
  <si>
    <t>35.2.01.10590</t>
  </si>
  <si>
    <t>35.3.01.10590</t>
  </si>
  <si>
    <t>35.4.02.35030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</si>
  <si>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</si>
  <si>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Предоставление молодым семьям, участникам программы, социальных выплат на приобретение жилья или строительство индивидуального жилого дома</t>
  </si>
  <si>
    <t>Расходы по обеспечению деятельности Единой диспетчерской дежурной службы муниципального образования с номером вызова "112"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</si>
  <si>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</si>
  <si>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Создание, хранение, использование и восполнение резерва материальных ресурсов для ликвидации чрезвычайных ситуаций межмуниципального и регионального характера на территории Ивановского района</t>
  </si>
  <si>
    <t>Расходы, направляемые на модернизацию коммунальной инфраструктуры Ивановского района</t>
  </si>
  <si>
    <t>Расходы, направляемые на модернизацию коммунальной инфраструктуры</t>
  </si>
  <si>
    <t>Межбюджетные трансферты бюджетам муниципальных образований на ремонт и восстановление объектов жилищно-коммунального хозяйства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</si>
  <si>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</si>
  <si>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Расходы по обеспечению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</t>
  </si>
  <si>
    <t>Финансовое обеспечение переданных полномочий в части порядка организации и осуществления муниципального жилищного контроля</t>
  </si>
  <si>
    <t>Содержание и обслуживание казны Ивановского района</t>
  </si>
  <si>
    <t>Финансовое обеспечение переданных полномочий по владению, пользованию и распоряжению имуществом, находящимся в муниципальной собственности поселений</t>
  </si>
  <si>
    <t>Экспертное бюро по использованию муниципального имущества</t>
  </si>
  <si>
    <t>Оценка недвижимости, признание прав и регулирование отношений по муниципальной собственности Ивановского района</t>
  </si>
  <si>
    <t>Процентные платежи по муниципальному долгу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</si>
  <si>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</si>
  <si>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бюджетам сельских поселений на сбалансированность бюджетов</t>
  </si>
  <si>
    <t>Прочие межбюджетные трансферты на погашение кредиторской задолжности бюджетов поселений за коммунальные услуги</t>
  </si>
  <si>
    <t>Финансовое обеспечение переданных полномочий, предусмотренных ч.20 п.1 ст.14 ФЗ от 06.10.2003 № 131-ФЗ</t>
  </si>
  <si>
    <t>Расходы на обеспечение деятельности (оказание услуг) муниципальных учреждений</t>
  </si>
  <si>
    <t>Доплаты к пенсиям, дополнительное пенсионное обеспечение муниципальных служащих</t>
  </si>
  <si>
    <t>Мероприятия в области социальной политики</t>
  </si>
  <si>
    <t>Обеспечение расходов на проведение смотра-конкурса на лучшую организацию работы по охране труда и пожарной безопасности среди предприятий и организаций района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</si>
  <si>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</si>
  <si>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выпадающих доходов ДОУ по предоставлению льгот в части уплаты за присмотр и уход</t>
  </si>
  <si>
    <t>Компенсация части родительской платы за присмотр и уход за детьми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</si>
  <si>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</si>
  <si>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Организация и проведение мероприятий по реализации муниципальной подпрограммы</t>
  </si>
  <si>
    <t>Расходы на обеспечение деятельности учебно-методических кабинетов, центральных бухгалтерии, группы хозяйственного обслуживания</t>
  </si>
  <si>
    <t>Частична оплата стоимости путевок для детей работающих граждан в организации отдыха и оздоровления детей в каникулярное время путем предоставления субсидий муниципальным образованиям</t>
  </si>
  <si>
    <t>Организация деятельности комиссии по делам несовершеннолетних и защите их прав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</si>
  <si>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</si>
  <si>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дополнительных гарантий по социальной поддержке детей-сирот и детей, оставшихся без попечения родителей,лиц числа детей - сирот и детей, без попечения родителей</t>
  </si>
  <si>
    <t>Организация и осуществление деятельности по опеке и попечительству в отношении несовершеннолетних</t>
  </si>
  <si>
    <t>Оплата содержания ребенка в семье опекуна и приемной семье, а также вознаграждения, причитающегося приемному родителю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</si>
  <si>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</si>
  <si>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Оказание поддержки юридическим лицам и индивидуальным предпринимателям с целью обеспечения населения транспортными услугами на автомобильном транспорте</t>
  </si>
  <si>
    <t>Информационное обеспечение, пропаганда безопасности дорожного движения</t>
  </si>
  <si>
    <t>Обеспечение содержания, ремонта автомобильных дорог общего пользования</t>
  </si>
  <si>
    <t>Осуществление муниципальными образованиями дорожной деятельности в отношении автомибильных дорог местного значения и сооружений на них</t>
  </si>
  <si>
    <t>Реализация мероприятий федеральной целевой программы "Устойчивое развитие сельских территорий на 2014-2017 годы и на период до 2020 года" (в части улучшения жилищных условий молодых семей и молодых специалистов, проживающих в сельской местности)</t>
  </si>
  <si>
    <t>Организация и проведение мероприятий по реализации муниципальной программы</t>
  </si>
  <si>
    <t>Расходы на осуществление отдельных полномочий по регулированию численности безнадзорных животных</t>
  </si>
  <si>
    <t>Мероприятия по уничтожению сырьевой базы конопли, являющейся производной для изготовления наркотиков</t>
  </si>
  <si>
    <t>Поддержка молодежных проектов, организация и проведение мероприятий творческой, инновационной, предпринимательской направленности</t>
  </si>
  <si>
    <t>Организация и проведение мероприятий по гражданскому и патриотическому воспитанию</t>
  </si>
  <si>
    <t>Ремонт жилых помещений участников и инвалидов Великой Отечественной войны 1941-1945 годов,супругов погибших (умерших) участников Великой Отечественной войны 1941-1945 годов</t>
  </si>
  <si>
    <t>Расходы по организации проведению мероприятий по профилактике правонарушений, алкоголизма, наркомании и токсикомании</t>
  </si>
  <si>
    <t>Проведение спортивно-массовых мероприятий</t>
  </si>
  <si>
    <t>Расходы на обеспечение деятельности (оказание услуг) муниципальных учреждений (Дома культуры, клубы)</t>
  </si>
  <si>
    <t>Ремонт учреждений культуры</t>
  </si>
  <si>
    <t>Государственная поддержка муниципальных учреждений культуры</t>
  </si>
  <si>
    <t>№</t>
  </si>
  <si>
    <t>Наименование программы/мероприятия</t>
  </si>
  <si>
    <t>Всего</t>
  </si>
  <si>
    <t>ЦСР</t>
  </si>
  <si>
    <t>1</t>
  </si>
  <si>
    <t>1.1</t>
  </si>
  <si>
    <t>Финансовая и 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</si>
  <si>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1.1.1</t>
  </si>
  <si>
    <t>2</t>
  </si>
  <si>
    <t>2.1</t>
  </si>
  <si>
    <t>2.1.1</t>
  </si>
  <si>
    <t>3</t>
  </si>
  <si>
    <t>3.1</t>
  </si>
  <si>
    <t>Подпрограмма "Обеспечение реализации основных направлений в сфере гражданской обороны, защиты населения и территорий от чрезвычайных ситуаций"</t>
  </si>
  <si>
    <t>Расходы по обеспечению деятельности Единой диспетчерской дежурной службы Ивановского района</t>
  </si>
  <si>
    <t>3.1.1</t>
  </si>
  <si>
    <t>3.1.1.1</t>
  </si>
  <si>
    <t>3.2</t>
  </si>
  <si>
    <t>Подпрограмма "Предупреждение и ликвидация последствий чрезвычайных ситуаций и стихийных бедствий на территории Ивановского района"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</si>
  <si>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</si>
  <si>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3.2.1</t>
  </si>
  <si>
    <t>3.2.1.1</t>
  </si>
  <si>
    <t>Основное мероприятие "Создание, хранение, использование и восполнение резерва  материальных ресурсов для ликвидации чрезвычайных ситуаций межмуниципального и регионального характера на территории Ивановского района"</t>
  </si>
  <si>
    <t>3.2.2</t>
  </si>
  <si>
    <t>3.2.2.1</t>
  </si>
  <si>
    <t>Подпрограмма "Организация в границах поселений Ивановского района электро-, теплоснабжения, водоснабжения населения, водоотведения, снабжение населения топливом"</t>
  </si>
  <si>
    <t>Основное мероприятие "Расходы, направляемые на модернизацию коммунальной инфраструктуры Ивановского района"</t>
  </si>
  <si>
    <t>4.</t>
  </si>
  <si>
    <t>4.1</t>
  </si>
  <si>
    <t>4.1.1</t>
  </si>
  <si>
    <t>4.1.1.1</t>
  </si>
  <si>
    <t>4.1.1.2</t>
  </si>
  <si>
    <t>Основное мероприятие "Предоставление межбюджетных трансфертов бюджетам муниципальных образований на ремонт и восстановление объектов жилищно-коммунального хозяйства</t>
  </si>
  <si>
    <t>4.1.2</t>
  </si>
  <si>
    <t>4.1.2.1</t>
  </si>
  <si>
    <t>Основное мероприятие "Компенсация теплоснабжающим организациям выпадающих доходов, возникающих в результате установления льготных тарифов для населения Амурской области"</t>
  </si>
  <si>
    <t>4.1.3</t>
  </si>
  <si>
    <t>4.1.3.1</t>
  </si>
  <si>
    <t>Основное мероприятие "Расходы по обеспечению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инфраструктуры"</t>
  </si>
  <si>
    <t>Основное мероприятие "Финансовое обеспечение переданных полномочий в части порядка организации и осуществления муниципального жилищного фонда"</t>
  </si>
  <si>
    <t>4.1.4</t>
  </si>
  <si>
    <t>4.1.4.1</t>
  </si>
  <si>
    <t>4.1.5</t>
  </si>
  <si>
    <t>4.1.5.1</t>
  </si>
  <si>
    <t>5.</t>
  </si>
  <si>
    <t>Подпрограмма «Повышение эффективности использования муниципального имущества Ивановского района»</t>
  </si>
  <si>
    <t>Основное мероприятие "Осуществление основных направлений  государственной политики в области имущественных отношений"</t>
  </si>
  <si>
    <t>5.1</t>
  </si>
  <si>
    <t>5.1.1.</t>
  </si>
  <si>
    <t>5.1.1.1</t>
  </si>
  <si>
    <t>5.1.1.2</t>
  </si>
  <si>
    <t>5.1.1.3</t>
  </si>
  <si>
    <t>Основное мероприятие "Совершенствование системы управления муниципальной собственностью Ивановского района"</t>
  </si>
  <si>
    <t>5.1.2</t>
  </si>
  <si>
    <t>5.1.2.1</t>
  </si>
  <si>
    <t>Подпрограмма "Повышение эффективности управления муниципальными финансами и муниципальным долгом Ивановского района"</t>
  </si>
  <si>
    <t>5.2</t>
  </si>
  <si>
    <t>5.2.1</t>
  </si>
  <si>
    <t>Основное мероприятие "Эффективное управление муниципальным долгом Ивановского района"</t>
  </si>
  <si>
    <t>5.2.1.1</t>
  </si>
  <si>
    <t>Основное мероприятие "Создание условий для эффективного выполнения полномочий органов местного самоуправления Ивановского района"</t>
  </si>
  <si>
    <t>5.2.2</t>
  </si>
  <si>
    <t>5.2.2.1</t>
  </si>
  <si>
    <t>5.2.2.2</t>
  </si>
  <si>
    <t>5.2.2.3</t>
  </si>
  <si>
    <t>Подпрограмма «Обеспечение реализации полномочий в области градостроительной деятельности"</t>
  </si>
  <si>
    <t>5.3</t>
  </si>
  <si>
    <t>Основное мероприятие "Обеспечение мероприятий в области градостроительной деятельности"</t>
  </si>
  <si>
    <t>5.3.1</t>
  </si>
  <si>
    <t>Подпрограмма "Предоставление государственных и муниципальных услуг в Ивановском районе"</t>
  </si>
  <si>
    <t>Основное мероприятие" Расходы на обеспечение деятельности (Оказание услуг) муниципальных учреждений"</t>
  </si>
  <si>
    <t>5.4</t>
  </si>
  <si>
    <t>5.4.1</t>
  </si>
  <si>
    <t>5.4.1.1</t>
  </si>
  <si>
    <t>Подпрограмма "Социальная поддержка отдельных категорий граждан в муниципальном образовании Ивановского района"</t>
  </si>
  <si>
    <t>Основное мероприятие "Поощрение лиц, имеющих выдающиеся достижения и особые заслуги перед муниципальным образованием Ивановский район, удостоенные звания "Почетный гражданин Ивановского района"</t>
  </si>
  <si>
    <t>Основное мероприятие "Выплата пенсии за выслугу лет лицам, ушедшим на пенсию с муниципальной службы и имеющим стаж муниципальной службы не менее 15 лет"</t>
  </si>
  <si>
    <t>Основное мероприятие "Обеспечение расходов на проведение смотр-конкурса на лучшую организацию работы по охране труда и пожарной безопасности среди предприятий и организаций района"</t>
  </si>
  <si>
    <t>5.5</t>
  </si>
  <si>
    <t>5.5.1</t>
  </si>
  <si>
    <t>5.5.1.1</t>
  </si>
  <si>
    <t>5.5.2</t>
  </si>
  <si>
    <t>5.5.2.1</t>
  </si>
  <si>
    <t>5.6</t>
  </si>
  <si>
    <t>5.6.1</t>
  </si>
  <si>
    <t>5.6.1.1</t>
  </si>
  <si>
    <t>5.3.1.1</t>
  </si>
  <si>
    <t>Подпрограмма "Развитие дошкольного образования детей"</t>
  </si>
  <si>
    <t xml:space="preserve"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</t>
  </si>
  <si>
    <t>6.</t>
  </si>
  <si>
    <t>6.1</t>
  </si>
  <si>
    <t>6.1.1</t>
  </si>
  <si>
    <t>6.1.1.1</t>
  </si>
  <si>
    <t>Основное мероприятие " Расходы на обеспечение деятельности (оказание услуг) муниципальных учреждений"</t>
  </si>
  <si>
    <t>6.1.2</t>
  </si>
  <si>
    <t>6.1.2.1</t>
  </si>
  <si>
    <t>Основное мероприятие "Охрана семь и детства"</t>
  </si>
  <si>
    <t>6.1.3</t>
  </si>
  <si>
    <t>6.1.3.1</t>
  </si>
  <si>
    <t>6.1.3.2</t>
  </si>
  <si>
    <t>Подпрограмма "Развитие общего образования детей"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</si>
  <si>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</si>
  <si>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6.2</t>
  </si>
  <si>
    <t>6.2.1</t>
  </si>
  <si>
    <t>6.2.1.1</t>
  </si>
  <si>
    <t>6.2.2</t>
  </si>
  <si>
    <t>6.2.2.1</t>
  </si>
  <si>
    <t>6.2.2.2</t>
  </si>
  <si>
    <t>Основное мероприятие "Организация и проведение мероприятий по реализации муниципальной программы"</t>
  </si>
  <si>
    <t>6.2.3</t>
  </si>
  <si>
    <t>6.2.3.1</t>
  </si>
  <si>
    <t>Подпрограмма "Развитие системы воспитания и дополнительного образования детей"</t>
  </si>
  <si>
    <t>6.3</t>
  </si>
  <si>
    <t>Основное мероприятие "Организация проведения мероприятий по реализации программы"</t>
  </si>
  <si>
    <t>6.3.1</t>
  </si>
  <si>
    <t>6.3.1.1</t>
  </si>
  <si>
    <t>6.3.2</t>
  </si>
  <si>
    <t>6.3.2.1</t>
  </si>
  <si>
    <t>Подпрограмма "Совершенствование кадрового потенциала"</t>
  </si>
  <si>
    <t>6.4</t>
  </si>
  <si>
    <t>Основное мероприятие "Расходы на обеспечение деятельности учебно-методических кабинетов, центральный бухгалтерии, группы хозяйственного обслуживания"</t>
  </si>
  <si>
    <t>6.4.1</t>
  </si>
  <si>
    <t>6.4.1.1</t>
  </si>
  <si>
    <t>6.4.1.2</t>
  </si>
  <si>
    <t>Основное мероприятие "Развитие, поддержка и совершенствование системы кадрового потенциала педагогического корпуса"</t>
  </si>
  <si>
    <t>6.4.2</t>
  </si>
  <si>
    <t>6.4.2.1</t>
  </si>
  <si>
    <t>Подпрограмма "Летний отдых"</t>
  </si>
  <si>
    <t>Основное мероприятие  "Организация и проведение  оздоровительной компании детей"</t>
  </si>
  <si>
    <t>6.5</t>
  </si>
  <si>
    <t>6.5.1</t>
  </si>
  <si>
    <t>6.5.1.1</t>
  </si>
  <si>
    <t>6.5.1.2</t>
  </si>
  <si>
    <t>Подпрограмма "Обеспечение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</si>
  <si>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Основное мероприятие "Мероприятия по обеспечению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</si>
  <si>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6.6</t>
  </si>
  <si>
    <t>6.6.1</t>
  </si>
  <si>
    <t>6.6.1.1</t>
  </si>
  <si>
    <t>6.6.1.2</t>
  </si>
  <si>
    <t>6.6.1.3</t>
  </si>
  <si>
    <t>Подпрограмма «Развитие системы защиты прав детей»</t>
  </si>
  <si>
    <t>Основное мероприятие"Обеспечение защиты прав несовершеннолетних"</t>
  </si>
  <si>
    <t>6.7</t>
  </si>
  <si>
    <t>6.7.1</t>
  </si>
  <si>
    <t>6.7.1.1</t>
  </si>
  <si>
    <t>Основное мероприятие "Реализация прав и гарантий на государственную поддержку отдельных категорий граждан"</t>
  </si>
  <si>
    <t>6.7.2</t>
  </si>
  <si>
    <t>6.7.2.1</t>
  </si>
  <si>
    <t>6.7.2.2</t>
  </si>
  <si>
    <t>6.7.2.3</t>
  </si>
  <si>
    <t>6.7.2.4</t>
  </si>
  <si>
    <t>Основное мероприятие "Государственная поддержка детей - сирот и детей, оставшихся без попечения родителей, лицам из их числа по договорам найма специализированных жилых помещений"</t>
  </si>
  <si>
    <t>6.7.3</t>
  </si>
  <si>
    <t>6.7.3.1</t>
  </si>
  <si>
    <t>Подпрограмма "Транспортная доступность, организация транспортного обслуживания населения"</t>
  </si>
  <si>
    <t>Основное мероприятие "Поддержка транспортной отрасли, обеспечение транспортной доступности населения района"</t>
  </si>
  <si>
    <t>Основное мероприятие "Обеспечение безопасности дорожного движения"</t>
  </si>
  <si>
    <t>Подпрограмма "Обеспечение безопасности дорожного движения"</t>
  </si>
  <si>
    <t>Подпрограмма «Развитие сети автомобильных дорог общего пользования»</t>
  </si>
  <si>
    <t>Основное мероприятие "Содействие развитию автомобильных дорог общего пользования местного значения"</t>
  </si>
  <si>
    <t>7.</t>
  </si>
  <si>
    <t>7.1</t>
  </si>
  <si>
    <t>7.1.1</t>
  </si>
  <si>
    <t>7.1.1.1</t>
  </si>
  <si>
    <t>7.2</t>
  </si>
  <si>
    <t>7.2.1</t>
  </si>
  <si>
    <t>7.2.1.1</t>
  </si>
  <si>
    <t>7.3</t>
  </si>
  <si>
    <t>7.3.1</t>
  </si>
  <si>
    <t>7.3.1.1</t>
  </si>
  <si>
    <t>7.3.1.2</t>
  </si>
  <si>
    <t>8.</t>
  </si>
  <si>
    <t>8.1</t>
  </si>
  <si>
    <t>Подпрограмма "Устойчивое развитие сельских территорий Ивановского района"</t>
  </si>
  <si>
    <t>8.1.1</t>
  </si>
  <si>
    <t>Основное мероприятие "Улучшение жилищных условий молодых семей и молодых специалистов, проживающих в сельской местности"</t>
  </si>
  <si>
    <t>8.1.1.1</t>
  </si>
  <si>
    <t>9.</t>
  </si>
  <si>
    <t>Основное мероприятие "Организация трудовых соревнований"</t>
  </si>
  <si>
    <t xml:space="preserve"> Организация трудовых соревнований</t>
  </si>
  <si>
    <t>Основное мероприятие "Выполнение обязательств по снабжению кормами, материалами, приобретение животных и птиц для "Дома природы" с. Ивановка</t>
  </si>
  <si>
    <t>Основное мероприятие "Поддержка обеспечения эпизоотического и ветеринарно-санитарного благополучия на территории района"</t>
  </si>
  <si>
    <t>Подпрограмма «Противодействие  злоупотреблению наркотическими средствами и их незаконному обороту»</t>
  </si>
  <si>
    <t>Основное мероприятие "Уничтожение сырьевой базы конопли, являющейся производной для изготовления наркотиков"</t>
  </si>
  <si>
    <t>Подпрограмма "Доступная среда"</t>
  </si>
  <si>
    <t>Основное мероприятие "Организация мероприятий для инвалидов и других групп населения с ограниченными возможностями"</t>
  </si>
  <si>
    <t>Основное мероприятие "Текущий ремонт гидротехнических сооружений, находящихся в муниципальной собственности"</t>
  </si>
  <si>
    <t>9.1</t>
  </si>
  <si>
    <t>9.1.1</t>
  </si>
  <si>
    <t>8.2</t>
  </si>
  <si>
    <t>8.2.1</t>
  </si>
  <si>
    <t>8.2.1.1</t>
  </si>
  <si>
    <t>8.2.2</t>
  </si>
  <si>
    <t>8.2.2.1</t>
  </si>
  <si>
    <t>8.2.3</t>
  </si>
  <si>
    <t>8.2.3.1</t>
  </si>
  <si>
    <t>8.3</t>
  </si>
  <si>
    <t>8.3.1</t>
  </si>
  <si>
    <t>8.3.1.1</t>
  </si>
  <si>
    <t>8.4</t>
  </si>
  <si>
    <t>8.4.1</t>
  </si>
  <si>
    <t>8.4.1.1</t>
  </si>
  <si>
    <t>8.5</t>
  </si>
  <si>
    <t>8.5.1</t>
  </si>
  <si>
    <t>8.5.1.1</t>
  </si>
  <si>
    <t>Основное мероприятие "Предоставление субсидий на реализацию мероприятий в сфере информационного обеспечения населения в Ивановском районе с целью доступности информации о деятельности органов местного самоуправления"</t>
  </si>
  <si>
    <t>Подпрограмма "Молодежь Ивановского района"</t>
  </si>
  <si>
    <t>Подпрограмма "Гражданское и патриотическое воспитание жителей Ивановского района"</t>
  </si>
  <si>
    <t>Основное мероприятие "Создание условий для гражданского, патриотического и духовно-нравственного воспитания граждан"</t>
  </si>
  <si>
    <t>Основное мероприятие"Организация и проведение мероприятий для детей и молодежи, поддержка деятельности молодежных организаций"</t>
  </si>
  <si>
    <t>Подпрограмма "Профилактика правонарушений, терроризма и экстремизма в Ивановском районе"</t>
  </si>
  <si>
    <t>Основное мероприятие "Организация проведения мероприятий для детей и молодежи, поддержка деятельности молодежных организаций"</t>
  </si>
  <si>
    <t>10.</t>
  </si>
  <si>
    <t>10.1</t>
  </si>
  <si>
    <t>10.1.1</t>
  </si>
  <si>
    <t>10.1.1.1</t>
  </si>
  <si>
    <t>10.2</t>
  </si>
  <si>
    <t>10.2.1</t>
  </si>
  <si>
    <t>10.2.1.1</t>
  </si>
  <si>
    <t>10.2.1.2</t>
  </si>
  <si>
    <t>10.3</t>
  </si>
  <si>
    <t>10.3.1</t>
  </si>
  <si>
    <t>10.3.1.1</t>
  </si>
  <si>
    <t>Подпрограмма "Физическое воспитание и детско-юношеский спорт"</t>
  </si>
  <si>
    <t>Основное мероприятие "Физическое воспитание и детско-юношеский спорт"</t>
  </si>
  <si>
    <t>Основное мероприятие "Массовый спорт"</t>
  </si>
  <si>
    <t>11</t>
  </si>
  <si>
    <t>11.1</t>
  </si>
  <si>
    <t>11.1.1</t>
  </si>
  <si>
    <t>11.1.1.1</t>
  </si>
  <si>
    <t>11.1.2</t>
  </si>
  <si>
    <t>11.1.2.1</t>
  </si>
  <si>
    <t>Подпрограмма "Народное творчество и досуговая деятельность"</t>
  </si>
  <si>
    <t>Основное мероприятие "Сохранение и развитие традиционной народной культуры, нематериального культурного наследия народов Российской Федерации"</t>
  </si>
  <si>
    <t>Подпрограмма "Историко-культурное наследие"</t>
  </si>
  <si>
    <t>Основное мероприятие "Сохранение, использование и охрана объектов исторического и культурного наследия"</t>
  </si>
  <si>
    <t>Подпрограмма "Библиотечное обслуживание"</t>
  </si>
  <si>
    <t>Основное мероприятие"Содержание библиотек и развитие библиотечного дела"</t>
  </si>
  <si>
    <t>Подпрограмма "Мероприятия в сфере культуры"</t>
  </si>
  <si>
    <t>Основное мероприятие "Реализация мероприятий по развитию и сохранению культуры в муниципальных образованиях района"</t>
  </si>
  <si>
    <t>12</t>
  </si>
  <si>
    <t>12.1</t>
  </si>
  <si>
    <t>12.1.1</t>
  </si>
  <si>
    <t>12.1.1.1</t>
  </si>
  <si>
    <t>12.1.1.2</t>
  </si>
  <si>
    <t>12.1.1.3</t>
  </si>
  <si>
    <t>12.2</t>
  </si>
  <si>
    <t>12.2.1</t>
  </si>
  <si>
    <t>12.2.1.1</t>
  </si>
  <si>
    <t>12.3</t>
  </si>
  <si>
    <t>12.3.1</t>
  </si>
  <si>
    <t>12.3.1.1</t>
  </si>
  <si>
    <t>12.4</t>
  </si>
  <si>
    <t>12.4.1</t>
  </si>
  <si>
    <t>12.4.1.2</t>
  </si>
  <si>
    <t>12.4.1.3</t>
  </si>
  <si>
    <t xml:space="preserve"> областного бюджета</t>
  </si>
  <si>
    <t>районного бюджета</t>
  </si>
  <si>
    <t>А  Н  А  Л  И  З</t>
  </si>
  <si>
    <t>исполнения муниципальных программ</t>
  </si>
  <si>
    <t>Ивановский район - всего</t>
  </si>
  <si>
    <t>22.1.01.S7400</t>
  </si>
  <si>
    <t>24.1.01.88500</t>
  </si>
  <si>
    <t>24.2.01.88500</t>
  </si>
  <si>
    <t>24.5.01.S7500</t>
  </si>
  <si>
    <t>24.6.01.L0270</t>
  </si>
  <si>
    <t>24.6.01.L0970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</si>
  <si>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</si>
  <si>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25.3.01 S7480</t>
  </si>
  <si>
    <t>35.4.02.L5193</t>
  </si>
  <si>
    <t>в том числе:</t>
  </si>
  <si>
    <t>бюджетов поселений</t>
  </si>
  <si>
    <t>Основное мероприятие "Расходы на обеспечение деятельности (оказание услуг муниципальных учреждений"</t>
  </si>
  <si>
    <r>
      <rPr>
        <b/>
        <sz val="12"/>
        <rFont val="Times New Roman"/>
        <family val="1"/>
      </rPr>
      <t>Приложение № 6</t>
    </r>
    <r>
      <rPr>
        <sz val="12"/>
        <rFont val="Times New Roman"/>
        <family val="1"/>
      </rPr>
      <t xml:space="preserve"> к пояснительной записке по исполнению районного бюджета за 2018 год</t>
    </r>
  </si>
  <si>
    <t>по состоянию на 01 января 2019 года</t>
  </si>
  <si>
    <t>в том числе средства:</t>
  </si>
  <si>
    <t>Утвержденный объем финансирования - первоначально, тыс. рублей</t>
  </si>
  <si>
    <t>Кассовое исполнение расходов,  тыс. рублей</t>
  </si>
  <si>
    <t>6.2.4</t>
  </si>
  <si>
    <t>Основное мероприятие "Обеспечение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организациях"</t>
  </si>
  <si>
    <t xml:space="preserve"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</t>
  </si>
  <si>
    <t>24.2.04.S7620</t>
  </si>
  <si>
    <t>6.2.4.1</t>
  </si>
  <si>
    <t>Мероприятие "Обеспечение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стороительства"</t>
  </si>
  <si>
    <t>Межбюджетные трансферы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стороительства</t>
  </si>
  <si>
    <t>4.1.6</t>
  </si>
  <si>
    <t>4.1.6.1</t>
  </si>
  <si>
    <t>22.1.06.11040</t>
  </si>
  <si>
    <t>6/6/1/4</t>
  </si>
  <si>
    <t>24.6.01.S7110</t>
  </si>
  <si>
    <t>Капитальные вложения в объекты муниципальной собственности</t>
  </si>
  <si>
    <t>Предупреждение и ликвидация последствий чрезвычайных ситуаций и стихийных бедствий на автомобильных дорогах общего пользования  на территории Ивановского района</t>
  </si>
  <si>
    <t>25.3.01.25050</t>
  </si>
  <si>
    <t>7.3.1.3</t>
  </si>
  <si>
    <t>12.4.1.1</t>
  </si>
  <si>
    <t>12.4.1.4</t>
  </si>
  <si>
    <t>12.4.1.5</t>
  </si>
  <si>
    <t>12.4.1.6</t>
  </si>
  <si>
    <t>35.4.02.35040</t>
  </si>
  <si>
    <t xml:space="preserve">Обустройство мест массового отдыха </t>
  </si>
  <si>
    <t>35.4.02.35050</t>
  </si>
  <si>
    <t>Муниципальный гранд в сфере культуры</t>
  </si>
  <si>
    <t>35.4.02.L5194</t>
  </si>
  <si>
    <t>Поддержка отрасли культуры (государственная поддержка лучших работников муниципальных учреждений культуры, находящихся на территориях сельских поселений)</t>
  </si>
  <si>
    <t>35.4.03.12220</t>
  </si>
  <si>
    <t>Утвержденный объем финансирования - уточненный, тыс. рублей</t>
  </si>
  <si>
    <t>28.1.02.L5672</t>
  </si>
  <si>
    <t>20.0.01.L4970</t>
  </si>
  <si>
    <t>Развитие образования Ивановского района на 2015 – 2025 годы</t>
  </si>
  <si>
    <t>Развитие субъектов малого и среднего предпринимательства на территории Ивановского района на 2014-2021 годы</t>
  </si>
  <si>
    <t>Обеспечение жильем молодых семей на 2014 - 2025 годы</t>
  </si>
  <si>
    <t>"Мероприятия подпрограммы "Обеспечение жильем молодых семей" федеральной целевой программы "Жилище" на 2015-2025 годы"</t>
  </si>
  <si>
    <t>Снижение рисков и смягчение последствий чрезвычайных ситуаций природного и техногенного характера, а также обеспечение безопасности населения Ивановского района на 2015 - 2021 годы</t>
  </si>
  <si>
    <t>Модернизация жилищно-коммунального комплекса, энергосбережение и повышение энергетической эффективности в Ивановском районе на 2014 - 2025 годы</t>
  </si>
  <si>
    <t>Повышение эффективности деятельности органов местного самоуправления Ивановского района на 2015 – 2021 годы</t>
  </si>
  <si>
    <t>Подпрограмма "Улучшение условий и охрана труда в Ивановском районе на 2016 - 2021 годы"</t>
  </si>
  <si>
    <t xml:space="preserve">Мероприятия государственной программы Российской Федерации "Доступная среда" </t>
  </si>
  <si>
    <t>Муниципальная программа "Транспортная доступность, организация транспортного обслуживания населения и обеспечение безопасности дорожного движения в Ивановском районе на 2014 - 2021 годы"</t>
  </si>
  <si>
    <t>Устойчивое развитие сельских территорий Ивановского района Амурской области до 2021 года</t>
  </si>
  <si>
    <t>Подпрограмма "Развитие сельскохозяйственного производства в поселениях, расширение рынков сельскохозяйственной продукции, сырья и продовольствия Ивановского района на 2014 - 2021 г.г."</t>
  </si>
  <si>
    <t>Подпрограмма "Развитие водохозяйственного комплекса и охрана окружающей среды в Ивановском районе на 2015 - 2021  годы"</t>
  </si>
  <si>
    <t>Об информационном обеспечении населения в Ивановском районе на 2014- 2021 годы</t>
  </si>
  <si>
    <t>Молодежь Ивановского района на 2014 - 2021 годы</t>
  </si>
  <si>
    <t>Развитие физической культуры и спорта в Ивановском районе на 2014 - 2021 годы</t>
  </si>
  <si>
    <t>Развитие и сохранение культуры и искусства Ивановского района на 2014 - 2021 годы</t>
  </si>
  <si>
    <t>первоначальному</t>
  </si>
  <si>
    <t>уточненному</t>
  </si>
  <si>
    <t>в том числе в % к плану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</si>
</sst>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3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164" fontId="4" fillId="0" borderId="10" xfId="0" applyNumberFormat="1" applyFont="1" applyBorder="1" applyAlignment="1" applyProtection="1">
      <alignment horizontal="left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164" fontId="4" fillId="0" borderId="10" xfId="0" applyNumberFormat="1" applyFont="1" applyBorder="1" applyAlignment="1" applyProtection="1">
      <alignment horizontal="left" vertical="center" wrapText="1"/>
      <protection/>
    </xf>
    <xf numFmtId="49" fontId="4" fillId="4" borderId="10" xfId="0" applyNumberFormat="1" applyFont="1" applyFill="1" applyBorder="1" applyAlignment="1" applyProtection="1">
      <alignment horizontal="center" vertical="center" wrapText="1"/>
      <protection/>
    </xf>
    <xf numFmtId="49" fontId="4" fillId="4" borderId="10" xfId="0" applyNumberFormat="1" applyFont="1" applyFill="1" applyBorder="1" applyAlignment="1" applyProtection="1">
      <alignment horizontal="left" vertical="center" wrapText="1"/>
      <protection/>
    </xf>
    <xf numFmtId="43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95"/>
  <sheetViews>
    <sheetView showGridLines="0" tabSelected="1" zoomScalePageLayoutView="0" workbookViewId="0" topLeftCell="A4">
      <pane xSplit="3" ySplit="6" topLeftCell="K103" activePane="bottomRight" state="frozen"/>
      <selection pane="topLeft" activeCell="A4" sqref="A4"/>
      <selection pane="topRight" activeCell="D4" sqref="D4"/>
      <selection pane="bottomLeft" activeCell="A9" sqref="A9"/>
      <selection pane="bottomRight" activeCell="W11" sqref="W11"/>
    </sheetView>
  </sheetViews>
  <sheetFormatPr defaultColWidth="9.140625" defaultRowHeight="12.75" customHeight="1"/>
  <cols>
    <col min="1" max="1" width="6.421875" style="0" customWidth="1"/>
    <col min="2" max="2" width="11.421875" style="0" customWidth="1"/>
    <col min="3" max="3" width="56.28125" style="0" customWidth="1"/>
    <col min="4" max="23" width="10.7109375" style="0" customWidth="1"/>
  </cols>
  <sheetData>
    <row r="1" spans="1:21" ht="21.75" customHeight="1">
      <c r="A1" s="30" t="s">
        <v>389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8.75">
      <c r="A2" s="31" t="s">
        <v>374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8.75">
      <c r="A3" s="31" t="s">
        <v>375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8.75">
      <c r="A4" s="31" t="s">
        <v>390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0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</row>
    <row r="6" spans="1:23" ht="25.5" customHeight="1">
      <c r="A6" s="26" t="s">
        <v>116</v>
      </c>
      <c r="B6" s="26" t="s">
        <v>119</v>
      </c>
      <c r="C6" s="26" t="s">
        <v>117</v>
      </c>
      <c r="D6" s="27" t="s">
        <v>392</v>
      </c>
      <c r="E6" s="28"/>
      <c r="F6" s="28"/>
      <c r="G6" s="29"/>
      <c r="H6" s="27" t="s">
        <v>421</v>
      </c>
      <c r="I6" s="28"/>
      <c r="J6" s="28"/>
      <c r="K6" s="29"/>
      <c r="L6" s="26" t="s">
        <v>393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2.75" customHeight="1">
      <c r="A7" s="26"/>
      <c r="B7" s="26"/>
      <c r="C7" s="26"/>
      <c r="D7" s="26" t="s">
        <v>118</v>
      </c>
      <c r="E7" s="32" t="s">
        <v>391</v>
      </c>
      <c r="F7" s="36"/>
      <c r="G7" s="34"/>
      <c r="H7" s="26" t="s">
        <v>118</v>
      </c>
      <c r="I7" s="32" t="s">
        <v>391</v>
      </c>
      <c r="J7" s="36"/>
      <c r="K7" s="34"/>
      <c r="L7" s="39" t="s">
        <v>118</v>
      </c>
      <c r="M7" s="40" t="s">
        <v>443</v>
      </c>
      <c r="N7" s="41"/>
      <c r="O7" s="26" t="s">
        <v>391</v>
      </c>
      <c r="P7" s="26"/>
      <c r="Q7" s="26"/>
      <c r="R7" s="26"/>
      <c r="S7" s="26"/>
      <c r="T7" s="26"/>
      <c r="U7" s="26"/>
      <c r="V7" s="26"/>
      <c r="W7" s="26"/>
    </row>
    <row r="8" spans="1:23" ht="12.75" customHeight="1">
      <c r="A8" s="26"/>
      <c r="B8" s="26"/>
      <c r="C8" s="26"/>
      <c r="D8" s="26"/>
      <c r="E8" s="33"/>
      <c r="F8" s="37"/>
      <c r="G8" s="35"/>
      <c r="H8" s="26"/>
      <c r="I8" s="33"/>
      <c r="J8" s="37"/>
      <c r="K8" s="35"/>
      <c r="L8" s="26"/>
      <c r="M8" s="33"/>
      <c r="N8" s="35"/>
      <c r="O8" s="32" t="s">
        <v>372</v>
      </c>
      <c r="P8" s="27" t="s">
        <v>443</v>
      </c>
      <c r="Q8" s="29"/>
      <c r="R8" s="38" t="s">
        <v>373</v>
      </c>
      <c r="S8" s="27" t="s">
        <v>443</v>
      </c>
      <c r="T8" s="29"/>
      <c r="U8" s="38" t="s">
        <v>387</v>
      </c>
      <c r="V8" s="27" t="s">
        <v>443</v>
      </c>
      <c r="W8" s="29"/>
    </row>
    <row r="9" spans="1:23" ht="24">
      <c r="A9" s="26"/>
      <c r="B9" s="26"/>
      <c r="C9" s="26"/>
      <c r="D9" s="26"/>
      <c r="E9" s="21" t="s">
        <v>372</v>
      </c>
      <c r="F9" s="21" t="s">
        <v>373</v>
      </c>
      <c r="G9" s="21" t="s">
        <v>387</v>
      </c>
      <c r="H9" s="26"/>
      <c r="I9" s="3" t="s">
        <v>372</v>
      </c>
      <c r="J9" s="3" t="s">
        <v>373</v>
      </c>
      <c r="K9" s="20" t="s">
        <v>387</v>
      </c>
      <c r="L9" s="26"/>
      <c r="M9" s="25" t="s">
        <v>441</v>
      </c>
      <c r="N9" s="25" t="s">
        <v>442</v>
      </c>
      <c r="O9" s="33"/>
      <c r="P9" s="25" t="s">
        <v>441</v>
      </c>
      <c r="Q9" s="25" t="s">
        <v>442</v>
      </c>
      <c r="R9" s="39"/>
      <c r="S9" s="25" t="s">
        <v>441</v>
      </c>
      <c r="T9" s="25" t="s">
        <v>442</v>
      </c>
      <c r="U9" s="39"/>
      <c r="V9" s="25" t="s">
        <v>387</v>
      </c>
      <c r="W9" s="25" t="s">
        <v>387</v>
      </c>
    </row>
    <row r="10" spans="1:23" ht="12.75">
      <c r="A10" s="20"/>
      <c r="B10" s="20"/>
      <c r="C10" s="20"/>
      <c r="D10" s="21"/>
      <c r="E10" s="21"/>
      <c r="F10" s="21"/>
      <c r="G10" s="21"/>
      <c r="H10" s="20"/>
      <c r="I10" s="20"/>
      <c r="J10" s="20"/>
      <c r="K10" s="20"/>
      <c r="L10" s="20"/>
      <c r="M10" s="25"/>
      <c r="N10" s="25"/>
      <c r="O10" s="20"/>
      <c r="P10" s="25"/>
      <c r="Q10" s="25"/>
      <c r="R10" s="20"/>
      <c r="S10" s="25"/>
      <c r="T10" s="25"/>
      <c r="U10" s="20"/>
      <c r="V10" s="25"/>
      <c r="W10" s="25"/>
    </row>
    <row r="11" spans="1:23" ht="12.75">
      <c r="A11" s="4"/>
      <c r="B11" s="4"/>
      <c r="C11" s="5" t="s">
        <v>376</v>
      </c>
      <c r="D11" s="6">
        <f>SUM(D13,D16,D19,D28,D43,D72,D122,D134,D154,D157,D168,D174)</f>
        <v>520625.19999999995</v>
      </c>
      <c r="E11" s="6">
        <f>SUM(E13,E16,E19,E28,E43,E72,E122,E134,E154,E157,E168,E174)</f>
        <v>261441.09999999998</v>
      </c>
      <c r="F11" s="6">
        <f>SUM(F13,F16,F19,F28,F43,F72,F122,F134,F154,F157,F168,F174)</f>
        <v>247196.5</v>
      </c>
      <c r="G11" s="6">
        <f>SUM(G13,G16,G19,G28,G43,G72,G122,G134,G154,G157,G168,G174)</f>
        <v>11987.599999999999</v>
      </c>
      <c r="H11" s="6">
        <f>SUM(H13,H16,H19,H28,H43,H72,H122,H134,H154,H157,H168,H174)</f>
        <v>647852.9999999999</v>
      </c>
      <c r="I11" s="6">
        <f>SUM(I13,I16,I19,I28,I43,I72,I122,I134,I154,I157,I168,I174)</f>
        <v>324596.6</v>
      </c>
      <c r="J11" s="6">
        <f>SUM(J13,J16,J19,J28,J43,J72,J122,J134,J154,J157,J168,J174)</f>
        <v>310652.3</v>
      </c>
      <c r="K11" s="6">
        <f>SUM(K13,K16,K19,K28,K43,K72,K122,K134,K154,K157,K168,K174)</f>
        <v>12604.1</v>
      </c>
      <c r="L11" s="6">
        <f>SUM(L13,L16,L19,L28,L43,L72,L122,L134,L154,L157,L168,L174)</f>
        <v>627316.5000000001</v>
      </c>
      <c r="M11" s="6">
        <v>120.5</v>
      </c>
      <c r="N11" s="6">
        <v>96.8</v>
      </c>
      <c r="O11" s="6">
        <f>SUM(O13,O16,O19,O28,O43,O72,O122,O134,O154,O157,O168,O174)</f>
        <v>319300.79999999993</v>
      </c>
      <c r="P11" s="6">
        <v>122.1</v>
      </c>
      <c r="Q11" s="6">
        <v>98.4</v>
      </c>
      <c r="R11" s="6">
        <f>SUM(R13,R16,R19,R28,R43,R72,R122,R134,R154,R157,R168,R174)</f>
        <v>295412.00000000006</v>
      </c>
      <c r="S11" s="6">
        <v>119.5</v>
      </c>
      <c r="T11" s="6">
        <v>95.1</v>
      </c>
      <c r="U11" s="6">
        <v>12603.7</v>
      </c>
      <c r="V11" s="6">
        <v>105.1</v>
      </c>
      <c r="W11" s="6">
        <v>100</v>
      </c>
    </row>
    <row r="12" spans="1:23" ht="12.75">
      <c r="A12" s="4"/>
      <c r="B12" s="4"/>
      <c r="C12" s="5" t="s">
        <v>386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7.75" customHeight="1">
      <c r="A13" s="16" t="s">
        <v>120</v>
      </c>
      <c r="B13" s="16"/>
      <c r="C13" s="17" t="s">
        <v>425</v>
      </c>
      <c r="D13" s="18">
        <f>SUM(D14)</f>
        <v>170</v>
      </c>
      <c r="E13" s="18">
        <f aca="true" t="shared" si="0" ref="E13:G14">SUM(E14)</f>
        <v>0</v>
      </c>
      <c r="F13" s="18">
        <f t="shared" si="0"/>
        <v>170</v>
      </c>
      <c r="G13" s="18">
        <f t="shared" si="0"/>
        <v>0</v>
      </c>
      <c r="H13" s="18">
        <f>SUM(H14)</f>
        <v>170</v>
      </c>
      <c r="I13" s="18">
        <f aca="true" t="shared" si="1" ref="I13:W14">SUM(I14)</f>
        <v>0</v>
      </c>
      <c r="J13" s="18">
        <f t="shared" si="1"/>
        <v>170</v>
      </c>
      <c r="K13" s="18">
        <f t="shared" si="1"/>
        <v>0</v>
      </c>
      <c r="L13" s="18">
        <f t="shared" si="1"/>
        <v>170</v>
      </c>
      <c r="M13" s="18">
        <v>100</v>
      </c>
      <c r="N13" s="18">
        <v>100</v>
      </c>
      <c r="O13" s="18">
        <f t="shared" si="1"/>
        <v>0</v>
      </c>
      <c r="P13" s="18"/>
      <c r="Q13" s="18"/>
      <c r="R13" s="18">
        <f t="shared" si="1"/>
        <v>170</v>
      </c>
      <c r="S13" s="18">
        <v>100</v>
      </c>
      <c r="T13" s="18">
        <v>100</v>
      </c>
      <c r="U13" s="18">
        <v>0</v>
      </c>
      <c r="V13" s="18">
        <v>0</v>
      </c>
      <c r="W13" s="18">
        <v>0</v>
      </c>
    </row>
    <row r="14" spans="1:23" ht="56.25" customHeight="1">
      <c r="A14" s="8" t="s">
        <v>121</v>
      </c>
      <c r="B14" s="8"/>
      <c r="C14" s="5" t="s">
        <v>122</v>
      </c>
      <c r="D14" s="6">
        <f>SUM(D15)</f>
        <v>170</v>
      </c>
      <c r="E14" s="6">
        <f t="shared" si="0"/>
        <v>0</v>
      </c>
      <c r="F14" s="6">
        <f t="shared" si="0"/>
        <v>170</v>
      </c>
      <c r="G14" s="6"/>
      <c r="H14" s="6">
        <f>SUM(H15)</f>
        <v>170</v>
      </c>
      <c r="I14" s="6">
        <f t="shared" si="1"/>
        <v>0</v>
      </c>
      <c r="J14" s="6">
        <f t="shared" si="1"/>
        <v>170</v>
      </c>
      <c r="K14" s="6"/>
      <c r="L14" s="6">
        <f t="shared" si="1"/>
        <v>170</v>
      </c>
      <c r="M14" s="6">
        <v>100</v>
      </c>
      <c r="N14" s="6">
        <v>100</v>
      </c>
      <c r="O14" s="6">
        <f t="shared" si="1"/>
        <v>0</v>
      </c>
      <c r="P14" s="6"/>
      <c r="Q14" s="6"/>
      <c r="R14" s="6">
        <f t="shared" si="1"/>
        <v>170</v>
      </c>
      <c r="S14" s="6">
        <v>100</v>
      </c>
      <c r="T14" s="6">
        <v>100</v>
      </c>
      <c r="U14" s="6">
        <v>0</v>
      </c>
      <c r="V14" s="6">
        <v>0</v>
      </c>
      <c r="W14" s="6">
        <v>0</v>
      </c>
    </row>
    <row r="15" spans="1:23" ht="36">
      <c r="A15" s="4" t="s">
        <v>123</v>
      </c>
      <c r="B15" s="4" t="s">
        <v>0</v>
      </c>
      <c r="C15" s="7" t="s">
        <v>63</v>
      </c>
      <c r="D15" s="9">
        <v>170</v>
      </c>
      <c r="E15" s="9">
        <v>0</v>
      </c>
      <c r="F15" s="9">
        <v>170</v>
      </c>
      <c r="G15" s="9"/>
      <c r="H15" s="9">
        <v>170</v>
      </c>
      <c r="I15" s="9">
        <v>0</v>
      </c>
      <c r="J15" s="9">
        <v>170</v>
      </c>
      <c r="K15" s="9"/>
      <c r="L15" s="10">
        <v>170</v>
      </c>
      <c r="M15" s="10">
        <v>100</v>
      </c>
      <c r="N15" s="10">
        <v>100</v>
      </c>
      <c r="O15" s="10"/>
      <c r="P15" s="10"/>
      <c r="Q15" s="10"/>
      <c r="R15" s="10">
        <v>170</v>
      </c>
      <c r="S15" s="10">
        <v>100</v>
      </c>
      <c r="T15" s="10">
        <v>100</v>
      </c>
      <c r="U15" s="10"/>
      <c r="V15" s="10"/>
      <c r="W15" s="10"/>
    </row>
    <row r="16" spans="1:23" ht="12.75">
      <c r="A16" s="16" t="s">
        <v>124</v>
      </c>
      <c r="B16" s="16"/>
      <c r="C16" s="17" t="s">
        <v>426</v>
      </c>
      <c r="D16" s="19">
        <f>SUM(D17)</f>
        <v>346.2</v>
      </c>
      <c r="E16" s="19">
        <f>SUM(E17)</f>
        <v>0</v>
      </c>
      <c r="F16" s="19">
        <f>SUM(F17)</f>
        <v>346.2</v>
      </c>
      <c r="G16" s="19">
        <f>SUM(G17)</f>
        <v>0</v>
      </c>
      <c r="H16" s="19">
        <f>SUM(H17)</f>
        <v>1320.7</v>
      </c>
      <c r="I16" s="19">
        <f aca="true" t="shared" si="2" ref="I16:W16">SUM(I17)</f>
        <v>974.2</v>
      </c>
      <c r="J16" s="19">
        <f t="shared" si="2"/>
        <v>346.5</v>
      </c>
      <c r="K16" s="19">
        <f t="shared" si="2"/>
        <v>0</v>
      </c>
      <c r="L16" s="19">
        <f t="shared" si="2"/>
        <v>1320.7</v>
      </c>
      <c r="M16" s="19">
        <v>381.5</v>
      </c>
      <c r="N16" s="19">
        <v>100</v>
      </c>
      <c r="O16" s="19">
        <f t="shared" si="2"/>
        <v>974.2</v>
      </c>
      <c r="P16" s="19"/>
      <c r="Q16" s="19"/>
      <c r="R16" s="19">
        <f t="shared" si="2"/>
        <v>346.5</v>
      </c>
      <c r="S16" s="19">
        <v>100.1</v>
      </c>
      <c r="T16" s="19">
        <v>100</v>
      </c>
      <c r="U16" s="19">
        <v>0</v>
      </c>
      <c r="V16" s="19"/>
      <c r="W16" s="19"/>
    </row>
    <row r="17" spans="1:23" ht="36">
      <c r="A17" s="8" t="s">
        <v>125</v>
      </c>
      <c r="B17" s="8"/>
      <c r="C17" s="5" t="s">
        <v>64</v>
      </c>
      <c r="D17" s="11">
        <f>SUM(D18:D18)</f>
        <v>346.2</v>
      </c>
      <c r="E17" s="11">
        <f>SUM(E18:E18)</f>
        <v>0</v>
      </c>
      <c r="F17" s="11">
        <f>SUM(F18:F18)</f>
        <v>346.2</v>
      </c>
      <c r="G17" s="11">
        <f>SUM(G18:G18)</f>
        <v>0</v>
      </c>
      <c r="H17" s="11">
        <f aca="true" t="shared" si="3" ref="H17:W17">SUM(H18:H18)</f>
        <v>1320.7</v>
      </c>
      <c r="I17" s="11">
        <f t="shared" si="3"/>
        <v>974.2</v>
      </c>
      <c r="J17" s="11">
        <f t="shared" si="3"/>
        <v>346.5</v>
      </c>
      <c r="K17" s="11">
        <f t="shared" si="3"/>
        <v>0</v>
      </c>
      <c r="L17" s="11">
        <f t="shared" si="3"/>
        <v>1320.7</v>
      </c>
      <c r="M17" s="11">
        <v>381.5</v>
      </c>
      <c r="N17" s="11">
        <v>100</v>
      </c>
      <c r="O17" s="11">
        <f t="shared" si="3"/>
        <v>974.2</v>
      </c>
      <c r="P17" s="11"/>
      <c r="Q17" s="11"/>
      <c r="R17" s="11">
        <f t="shared" si="3"/>
        <v>346.5</v>
      </c>
      <c r="S17" s="11">
        <v>100.1</v>
      </c>
      <c r="T17" s="11">
        <v>100</v>
      </c>
      <c r="U17" s="11">
        <v>0</v>
      </c>
      <c r="V17" s="11"/>
      <c r="W17" s="11"/>
    </row>
    <row r="18" spans="1:23" ht="24">
      <c r="A18" s="4" t="s">
        <v>126</v>
      </c>
      <c r="B18" s="4" t="s">
        <v>423</v>
      </c>
      <c r="C18" s="7" t="s">
        <v>427</v>
      </c>
      <c r="D18" s="9">
        <v>346.2</v>
      </c>
      <c r="E18" s="9"/>
      <c r="F18" s="9">
        <v>346.2</v>
      </c>
      <c r="G18" s="9"/>
      <c r="H18" s="9">
        <v>1320.7</v>
      </c>
      <c r="I18" s="9">
        <v>974.2</v>
      </c>
      <c r="J18" s="9">
        <v>346.5</v>
      </c>
      <c r="K18" s="9"/>
      <c r="L18" s="9">
        <v>1320.7</v>
      </c>
      <c r="M18" s="9">
        <v>381.5</v>
      </c>
      <c r="N18" s="9">
        <v>100</v>
      </c>
      <c r="O18" s="9">
        <v>974.2</v>
      </c>
      <c r="P18" s="9"/>
      <c r="Q18" s="9"/>
      <c r="R18" s="9">
        <v>346.5</v>
      </c>
      <c r="S18" s="9">
        <v>100.1</v>
      </c>
      <c r="T18" s="9">
        <v>100</v>
      </c>
      <c r="U18" s="9"/>
      <c r="V18" s="9"/>
      <c r="W18" s="9"/>
    </row>
    <row r="19" spans="1:23" ht="40.5" customHeight="1">
      <c r="A19" s="16" t="s">
        <v>127</v>
      </c>
      <c r="B19" s="16"/>
      <c r="C19" s="17" t="s">
        <v>428</v>
      </c>
      <c r="D19" s="19">
        <f>SUM(D20,D23)</f>
        <v>1753.5</v>
      </c>
      <c r="E19" s="19">
        <f>SUM(E20,E23)</f>
        <v>0</v>
      </c>
      <c r="F19" s="19">
        <f>SUM(F20,F23)</f>
        <v>1753.5</v>
      </c>
      <c r="G19" s="19">
        <f>SUM(G20,G23)</f>
        <v>0</v>
      </c>
      <c r="H19" s="19">
        <f>SUM(H20,H23)</f>
        <v>2311.7</v>
      </c>
      <c r="I19" s="19">
        <f aca="true" t="shared" si="4" ref="I19:R19">SUM(I20,I23)</f>
        <v>0</v>
      </c>
      <c r="J19" s="19">
        <f t="shared" si="4"/>
        <v>2311.7</v>
      </c>
      <c r="K19" s="19">
        <f t="shared" si="4"/>
        <v>0</v>
      </c>
      <c r="L19" s="19">
        <f t="shared" si="4"/>
        <v>2195.1</v>
      </c>
      <c r="M19" s="19">
        <v>125.2</v>
      </c>
      <c r="N19" s="19">
        <v>95</v>
      </c>
      <c r="O19" s="19">
        <f t="shared" si="4"/>
        <v>0</v>
      </c>
      <c r="P19" s="19"/>
      <c r="Q19" s="19"/>
      <c r="R19" s="19">
        <f t="shared" si="4"/>
        <v>2195.1</v>
      </c>
      <c r="S19" s="19">
        <v>125.2</v>
      </c>
      <c r="T19" s="19">
        <v>95</v>
      </c>
      <c r="U19" s="19">
        <v>0</v>
      </c>
      <c r="V19" s="19"/>
      <c r="W19" s="19"/>
    </row>
    <row r="20" spans="1:23" ht="36">
      <c r="A20" s="8" t="s">
        <v>128</v>
      </c>
      <c r="B20" s="8"/>
      <c r="C20" s="5" t="s">
        <v>129</v>
      </c>
      <c r="D20" s="11">
        <f>SUM(D21)</f>
        <v>1603.5</v>
      </c>
      <c r="E20" s="11">
        <f aca="true" t="shared" si="5" ref="E20:G21">SUM(E21)</f>
        <v>0</v>
      </c>
      <c r="F20" s="11">
        <f t="shared" si="5"/>
        <v>1603.5</v>
      </c>
      <c r="G20" s="11">
        <f t="shared" si="5"/>
        <v>0</v>
      </c>
      <c r="H20" s="11">
        <f>SUM(H21)</f>
        <v>2071.7</v>
      </c>
      <c r="I20" s="11">
        <f aca="true" t="shared" si="6" ref="I20:W21">SUM(I21)</f>
        <v>0</v>
      </c>
      <c r="J20" s="11">
        <f t="shared" si="6"/>
        <v>2071.7</v>
      </c>
      <c r="K20" s="11">
        <f t="shared" si="6"/>
        <v>0</v>
      </c>
      <c r="L20" s="11">
        <f t="shared" si="6"/>
        <v>1992.3</v>
      </c>
      <c r="M20" s="11">
        <v>124.2</v>
      </c>
      <c r="N20" s="11">
        <v>96.2</v>
      </c>
      <c r="O20" s="11">
        <f t="shared" si="6"/>
        <v>0</v>
      </c>
      <c r="P20" s="11"/>
      <c r="Q20" s="11"/>
      <c r="R20" s="11">
        <f t="shared" si="6"/>
        <v>1992.3</v>
      </c>
      <c r="S20" s="11">
        <v>124.2</v>
      </c>
      <c r="T20" s="11">
        <v>96.2</v>
      </c>
      <c r="U20" s="11">
        <v>0</v>
      </c>
      <c r="V20" s="11"/>
      <c r="W20" s="11"/>
    </row>
    <row r="21" spans="1:23" ht="24">
      <c r="A21" s="8" t="s">
        <v>131</v>
      </c>
      <c r="B21" s="8"/>
      <c r="C21" s="5" t="s">
        <v>130</v>
      </c>
      <c r="D21" s="11">
        <f>SUM(D22)</f>
        <v>1603.5</v>
      </c>
      <c r="E21" s="11">
        <f t="shared" si="5"/>
        <v>0</v>
      </c>
      <c r="F21" s="11">
        <f t="shared" si="5"/>
        <v>1603.5</v>
      </c>
      <c r="G21" s="11">
        <f t="shared" si="5"/>
        <v>0</v>
      </c>
      <c r="H21" s="11">
        <f>SUM(H22)</f>
        <v>2071.7</v>
      </c>
      <c r="I21" s="11">
        <f t="shared" si="6"/>
        <v>0</v>
      </c>
      <c r="J21" s="11">
        <f t="shared" si="6"/>
        <v>2071.7</v>
      </c>
      <c r="K21" s="11">
        <f t="shared" si="6"/>
        <v>0</v>
      </c>
      <c r="L21" s="11">
        <f t="shared" si="6"/>
        <v>1992.3</v>
      </c>
      <c r="M21" s="11">
        <v>124.2</v>
      </c>
      <c r="N21" s="11">
        <v>96.2</v>
      </c>
      <c r="O21" s="11">
        <f t="shared" si="6"/>
        <v>0</v>
      </c>
      <c r="P21" s="11"/>
      <c r="Q21" s="11"/>
      <c r="R21" s="11">
        <f t="shared" si="6"/>
        <v>1992.3</v>
      </c>
      <c r="S21" s="11">
        <v>124.2</v>
      </c>
      <c r="T21" s="11">
        <v>96.2</v>
      </c>
      <c r="U21" s="11">
        <v>0</v>
      </c>
      <c r="V21" s="11"/>
      <c r="W21" s="11"/>
    </row>
    <row r="22" spans="1:23" ht="24">
      <c r="A22" s="4" t="s">
        <v>132</v>
      </c>
      <c r="B22" s="4" t="s">
        <v>1</v>
      </c>
      <c r="C22" s="7" t="s">
        <v>65</v>
      </c>
      <c r="D22" s="9">
        <v>1603.5</v>
      </c>
      <c r="E22" s="9">
        <v>0</v>
      </c>
      <c r="F22" s="9">
        <v>1603.5</v>
      </c>
      <c r="G22" s="9"/>
      <c r="H22" s="9">
        <v>2071.7</v>
      </c>
      <c r="I22" s="9">
        <v>0</v>
      </c>
      <c r="J22" s="9">
        <v>2071.7</v>
      </c>
      <c r="K22" s="9"/>
      <c r="L22" s="10">
        <v>1992.3</v>
      </c>
      <c r="M22" s="10">
        <v>124.2</v>
      </c>
      <c r="N22" s="10">
        <v>96.2</v>
      </c>
      <c r="O22" s="10"/>
      <c r="P22" s="10"/>
      <c r="Q22" s="10"/>
      <c r="R22" s="10">
        <v>1992.3</v>
      </c>
      <c r="S22" s="10">
        <v>124.2</v>
      </c>
      <c r="T22" s="10">
        <v>96.2</v>
      </c>
      <c r="U22" s="10"/>
      <c r="V22" s="10"/>
      <c r="W22" s="10"/>
    </row>
    <row r="23" spans="1:23" ht="36">
      <c r="A23" s="8" t="s">
        <v>133</v>
      </c>
      <c r="B23" s="8"/>
      <c r="C23" s="5" t="s">
        <v>134</v>
      </c>
      <c r="D23" s="11">
        <f>SUM(D24,D26)</f>
        <v>150</v>
      </c>
      <c r="E23" s="11">
        <f>SUM(E24,E26)</f>
        <v>0</v>
      </c>
      <c r="F23" s="11">
        <f>SUM(F24,F26)</f>
        <v>150</v>
      </c>
      <c r="G23" s="11">
        <f>SUM(G24,G26)</f>
        <v>0</v>
      </c>
      <c r="H23" s="11">
        <f aca="true" t="shared" si="7" ref="H23:U23">SUM(H24,H26)</f>
        <v>240</v>
      </c>
      <c r="I23" s="11">
        <f t="shared" si="7"/>
        <v>0</v>
      </c>
      <c r="J23" s="11">
        <f t="shared" si="7"/>
        <v>240</v>
      </c>
      <c r="K23" s="11">
        <f t="shared" si="7"/>
        <v>0</v>
      </c>
      <c r="L23" s="11">
        <f t="shared" si="7"/>
        <v>202.8</v>
      </c>
      <c r="M23" s="11">
        <v>135.2</v>
      </c>
      <c r="N23" s="11">
        <v>84.5</v>
      </c>
      <c r="O23" s="11">
        <f t="shared" si="7"/>
        <v>0</v>
      </c>
      <c r="P23" s="11"/>
      <c r="Q23" s="11"/>
      <c r="R23" s="11">
        <f t="shared" si="7"/>
        <v>202.8</v>
      </c>
      <c r="S23" s="11">
        <v>135.2</v>
      </c>
      <c r="T23" s="11">
        <v>84.5</v>
      </c>
      <c r="U23" s="11">
        <v>0</v>
      </c>
      <c r="V23" s="11"/>
      <c r="W23" s="11"/>
    </row>
    <row r="24" spans="1:23" ht="36">
      <c r="A24" s="8" t="s">
        <v>136</v>
      </c>
      <c r="B24" s="8"/>
      <c r="C24" s="5" t="s">
        <v>135</v>
      </c>
      <c r="D24" s="11">
        <f>SUM(D25:D25)</f>
        <v>90</v>
      </c>
      <c r="E24" s="11">
        <f>SUM(E25:E25)</f>
        <v>0</v>
      </c>
      <c r="F24" s="11">
        <f>SUM(F25:F25)</f>
        <v>90</v>
      </c>
      <c r="G24" s="11">
        <f>SUM(G25:G25)</f>
        <v>0</v>
      </c>
      <c r="H24" s="11">
        <f aca="true" t="shared" si="8" ref="H24:W24">SUM(H25:H25)</f>
        <v>180</v>
      </c>
      <c r="I24" s="11">
        <f t="shared" si="8"/>
        <v>0</v>
      </c>
      <c r="J24" s="11">
        <f t="shared" si="8"/>
        <v>180</v>
      </c>
      <c r="K24" s="11">
        <f t="shared" si="8"/>
        <v>0</v>
      </c>
      <c r="L24" s="11">
        <f t="shared" si="8"/>
        <v>143</v>
      </c>
      <c r="M24" s="11">
        <v>158.9</v>
      </c>
      <c r="N24" s="11">
        <v>79.4</v>
      </c>
      <c r="O24" s="11">
        <f t="shared" si="8"/>
        <v>0</v>
      </c>
      <c r="P24" s="11"/>
      <c r="Q24" s="11"/>
      <c r="R24" s="11">
        <f t="shared" si="8"/>
        <v>143</v>
      </c>
      <c r="S24" s="11">
        <v>158.9</v>
      </c>
      <c r="T24" s="11">
        <v>79.4</v>
      </c>
      <c r="U24" s="11">
        <v>0</v>
      </c>
      <c r="V24" s="11"/>
      <c r="W24" s="11"/>
    </row>
    <row r="25" spans="1:23" ht="24">
      <c r="A25" s="4" t="s">
        <v>137</v>
      </c>
      <c r="B25" s="4" t="s">
        <v>2</v>
      </c>
      <c r="C25" s="7" t="s">
        <v>66</v>
      </c>
      <c r="D25" s="9">
        <v>90</v>
      </c>
      <c r="E25" s="9">
        <v>0</v>
      </c>
      <c r="F25" s="9">
        <v>90</v>
      </c>
      <c r="G25" s="9"/>
      <c r="H25" s="9">
        <v>180</v>
      </c>
      <c r="I25" s="9">
        <v>0</v>
      </c>
      <c r="J25" s="9">
        <v>180</v>
      </c>
      <c r="K25" s="9"/>
      <c r="L25" s="10">
        <v>143</v>
      </c>
      <c r="M25" s="10">
        <v>158.9</v>
      </c>
      <c r="N25" s="10">
        <v>79.4</v>
      </c>
      <c r="O25" s="10"/>
      <c r="P25" s="10"/>
      <c r="Q25" s="10"/>
      <c r="R25" s="10">
        <v>143</v>
      </c>
      <c r="S25" s="10">
        <v>158.9</v>
      </c>
      <c r="T25" s="10">
        <v>79.4</v>
      </c>
      <c r="U25" s="10"/>
      <c r="V25" s="10"/>
      <c r="W25" s="10"/>
    </row>
    <row r="26" spans="1:23" ht="48">
      <c r="A26" s="8" t="s">
        <v>139</v>
      </c>
      <c r="B26" s="8"/>
      <c r="C26" s="5" t="s">
        <v>138</v>
      </c>
      <c r="D26" s="11">
        <f>SUM(D27)</f>
        <v>60</v>
      </c>
      <c r="E26" s="11">
        <f>SUM(E27)</f>
        <v>0</v>
      </c>
      <c r="F26" s="11">
        <f>SUM(F27)</f>
        <v>60</v>
      </c>
      <c r="G26" s="11">
        <f>SUM(G27)</f>
        <v>0</v>
      </c>
      <c r="H26" s="11">
        <f>SUM(H27)</f>
        <v>60</v>
      </c>
      <c r="I26" s="11">
        <f aca="true" t="shared" si="9" ref="I26:W26">SUM(I27)</f>
        <v>0</v>
      </c>
      <c r="J26" s="11">
        <f t="shared" si="9"/>
        <v>60</v>
      </c>
      <c r="K26" s="11">
        <f t="shared" si="9"/>
        <v>0</v>
      </c>
      <c r="L26" s="11">
        <f t="shared" si="9"/>
        <v>59.8</v>
      </c>
      <c r="M26" s="11">
        <v>99.7</v>
      </c>
      <c r="N26" s="11">
        <v>99.7</v>
      </c>
      <c r="O26" s="11">
        <f t="shared" si="9"/>
        <v>0</v>
      </c>
      <c r="P26" s="11"/>
      <c r="Q26" s="11"/>
      <c r="R26" s="11">
        <f t="shared" si="9"/>
        <v>59.8</v>
      </c>
      <c r="S26" s="11">
        <v>99.7</v>
      </c>
      <c r="T26" s="11">
        <v>99.7</v>
      </c>
      <c r="U26" s="11">
        <v>0</v>
      </c>
      <c r="V26" s="11"/>
      <c r="W26" s="11"/>
    </row>
    <row r="27" spans="1:23" ht="36">
      <c r="A27" s="4" t="s">
        <v>140</v>
      </c>
      <c r="B27" s="4" t="s">
        <v>3</v>
      </c>
      <c r="C27" s="7" t="s">
        <v>67</v>
      </c>
      <c r="D27" s="9">
        <v>60</v>
      </c>
      <c r="E27" s="9">
        <v>0</v>
      </c>
      <c r="F27" s="9">
        <v>60</v>
      </c>
      <c r="G27" s="9"/>
      <c r="H27" s="9">
        <v>60</v>
      </c>
      <c r="I27" s="9">
        <v>0</v>
      </c>
      <c r="J27" s="9">
        <v>60</v>
      </c>
      <c r="K27" s="9"/>
      <c r="L27" s="10">
        <v>59.8</v>
      </c>
      <c r="M27" s="10">
        <v>99.7</v>
      </c>
      <c r="N27" s="10">
        <v>99.7</v>
      </c>
      <c r="O27" s="10"/>
      <c r="P27" s="10"/>
      <c r="Q27" s="10"/>
      <c r="R27" s="10">
        <v>59.8</v>
      </c>
      <c r="S27" s="10">
        <v>99.7</v>
      </c>
      <c r="T27" s="10">
        <v>99.7</v>
      </c>
      <c r="U27" s="10"/>
      <c r="V27" s="10"/>
      <c r="W27" s="10"/>
    </row>
    <row r="28" spans="1:23" ht="36">
      <c r="A28" s="16" t="s">
        <v>143</v>
      </c>
      <c r="B28" s="16"/>
      <c r="C28" s="17" t="s">
        <v>429</v>
      </c>
      <c r="D28" s="19">
        <f>SUM(D29)</f>
        <v>46185.4</v>
      </c>
      <c r="E28" s="19">
        <f>SUM(E29)</f>
        <v>32815.9</v>
      </c>
      <c r="F28" s="19">
        <f>SUM(F29)</f>
        <v>13086.1</v>
      </c>
      <c r="G28" s="19">
        <f>SUM(G29)</f>
        <v>283.4</v>
      </c>
      <c r="H28" s="19">
        <f>SUM(H29)</f>
        <v>66110.1</v>
      </c>
      <c r="I28" s="19">
        <f aca="true" t="shared" si="10" ref="I28:W28">SUM(I29)</f>
        <v>61194.3</v>
      </c>
      <c r="J28" s="19">
        <f t="shared" si="10"/>
        <v>4532</v>
      </c>
      <c r="K28" s="19">
        <f t="shared" si="10"/>
        <v>383.8</v>
      </c>
      <c r="L28" s="19">
        <f t="shared" si="10"/>
        <v>65304.200000000004</v>
      </c>
      <c r="M28" s="19">
        <v>141.4</v>
      </c>
      <c r="N28" s="19">
        <v>98.8</v>
      </c>
      <c r="O28" s="19">
        <f t="shared" si="10"/>
        <v>60702.8</v>
      </c>
      <c r="P28" s="19">
        <v>185</v>
      </c>
      <c r="Q28" s="19">
        <v>99.2</v>
      </c>
      <c r="R28" s="19">
        <f t="shared" si="10"/>
        <v>4217.6</v>
      </c>
      <c r="S28" s="19">
        <v>32.2</v>
      </c>
      <c r="T28" s="19">
        <v>93.1</v>
      </c>
      <c r="U28" s="19">
        <v>383.8</v>
      </c>
      <c r="V28" s="19">
        <v>135.4</v>
      </c>
      <c r="W28" s="19">
        <v>100</v>
      </c>
    </row>
    <row r="29" spans="1:23" ht="36">
      <c r="A29" s="8" t="s">
        <v>144</v>
      </c>
      <c r="B29" s="8"/>
      <c r="C29" s="5" t="s">
        <v>141</v>
      </c>
      <c r="D29" s="11">
        <f>SUM(D30,D33,D35,D37,D39,D42)</f>
        <v>46185.4</v>
      </c>
      <c r="E29" s="11">
        <f aca="true" t="shared" si="11" ref="E29:U29">SUM(E30,E33,E35,E37,E39,E42)</f>
        <v>32815.9</v>
      </c>
      <c r="F29" s="11">
        <f t="shared" si="11"/>
        <v>13086.1</v>
      </c>
      <c r="G29" s="11">
        <f t="shared" si="11"/>
        <v>283.4</v>
      </c>
      <c r="H29" s="11">
        <f t="shared" si="11"/>
        <v>66110.1</v>
      </c>
      <c r="I29" s="11">
        <f t="shared" si="11"/>
        <v>61194.3</v>
      </c>
      <c r="J29" s="11">
        <f t="shared" si="11"/>
        <v>4532</v>
      </c>
      <c r="K29" s="11">
        <f t="shared" si="11"/>
        <v>383.8</v>
      </c>
      <c r="L29" s="11">
        <f t="shared" si="11"/>
        <v>65304.200000000004</v>
      </c>
      <c r="M29" s="11">
        <v>141.4</v>
      </c>
      <c r="N29" s="11">
        <v>98.8</v>
      </c>
      <c r="O29" s="11">
        <f t="shared" si="11"/>
        <v>60702.8</v>
      </c>
      <c r="P29" s="11">
        <v>185</v>
      </c>
      <c r="Q29" s="11">
        <v>99.2</v>
      </c>
      <c r="R29" s="11">
        <f t="shared" si="11"/>
        <v>4217.6</v>
      </c>
      <c r="S29" s="11">
        <v>32.2</v>
      </c>
      <c r="T29" s="11">
        <v>93.1</v>
      </c>
      <c r="U29" s="11">
        <v>383.8</v>
      </c>
      <c r="V29" s="11">
        <v>135.4</v>
      </c>
      <c r="W29" s="11">
        <v>100</v>
      </c>
    </row>
    <row r="30" spans="1:23" ht="24">
      <c r="A30" s="8" t="s">
        <v>145</v>
      </c>
      <c r="B30" s="8"/>
      <c r="C30" s="5" t="s">
        <v>142</v>
      </c>
      <c r="D30" s="11">
        <f>SUM(D31:D32)</f>
        <v>11271.4</v>
      </c>
      <c r="E30" s="11">
        <f>SUM(E31:E32)</f>
        <v>0</v>
      </c>
      <c r="F30" s="11">
        <f>SUM(F31:F32)</f>
        <v>11271.4</v>
      </c>
      <c r="G30" s="11">
        <f>SUM(G31:G32)</f>
        <v>0</v>
      </c>
      <c r="H30" s="11">
        <f aca="true" t="shared" si="12" ref="H30:U30">SUM(H31:H32)</f>
        <v>2477</v>
      </c>
      <c r="I30" s="11">
        <f t="shared" si="12"/>
        <v>1335</v>
      </c>
      <c r="J30" s="11">
        <f t="shared" si="12"/>
        <v>1142</v>
      </c>
      <c r="K30" s="11">
        <f t="shared" si="12"/>
        <v>0</v>
      </c>
      <c r="L30" s="11">
        <f t="shared" si="12"/>
        <v>2437.4</v>
      </c>
      <c r="M30" s="11">
        <v>21.6</v>
      </c>
      <c r="N30" s="11">
        <v>98.4</v>
      </c>
      <c r="O30" s="11">
        <f t="shared" si="12"/>
        <v>1335</v>
      </c>
      <c r="P30" s="11"/>
      <c r="Q30" s="11">
        <v>100</v>
      </c>
      <c r="R30" s="11">
        <f t="shared" si="12"/>
        <v>1102.4</v>
      </c>
      <c r="S30" s="11">
        <v>9.8</v>
      </c>
      <c r="T30" s="11">
        <v>96.5</v>
      </c>
      <c r="U30" s="11">
        <v>0</v>
      </c>
      <c r="V30" s="11"/>
      <c r="W30" s="11"/>
    </row>
    <row r="31" spans="1:23" ht="24">
      <c r="A31" s="4" t="s">
        <v>146</v>
      </c>
      <c r="B31" s="4" t="s">
        <v>4</v>
      </c>
      <c r="C31" s="7" t="s">
        <v>68</v>
      </c>
      <c r="D31" s="9">
        <v>11271.4</v>
      </c>
      <c r="E31" s="9">
        <v>0</v>
      </c>
      <c r="F31" s="9">
        <v>11271.4</v>
      </c>
      <c r="G31" s="9"/>
      <c r="H31" s="9">
        <v>1075</v>
      </c>
      <c r="I31" s="9">
        <v>0</v>
      </c>
      <c r="J31" s="9">
        <v>1075</v>
      </c>
      <c r="K31" s="9"/>
      <c r="L31" s="10">
        <v>1035.4</v>
      </c>
      <c r="M31" s="10">
        <v>9.2</v>
      </c>
      <c r="N31" s="10">
        <v>96.3</v>
      </c>
      <c r="O31" s="10"/>
      <c r="P31" s="10"/>
      <c r="Q31" s="10"/>
      <c r="R31" s="10">
        <v>1035.4</v>
      </c>
      <c r="S31" s="10">
        <v>9.2</v>
      </c>
      <c r="T31" s="10">
        <v>96.3</v>
      </c>
      <c r="U31" s="10"/>
      <c r="V31" s="10"/>
      <c r="W31" s="10"/>
    </row>
    <row r="32" spans="1:23" ht="24">
      <c r="A32" s="4" t="s">
        <v>147</v>
      </c>
      <c r="B32" s="4" t="s">
        <v>377</v>
      </c>
      <c r="C32" s="7" t="s">
        <v>69</v>
      </c>
      <c r="D32" s="9"/>
      <c r="E32" s="9"/>
      <c r="F32" s="9"/>
      <c r="G32" s="9"/>
      <c r="H32" s="9">
        <v>1402</v>
      </c>
      <c r="I32" s="9">
        <v>1335</v>
      </c>
      <c r="J32" s="9">
        <v>67</v>
      </c>
      <c r="K32" s="9"/>
      <c r="L32" s="10">
        <v>1402</v>
      </c>
      <c r="M32" s="10" t="e">
        <v>#DIV/0!</v>
      </c>
      <c r="N32" s="10">
        <v>100</v>
      </c>
      <c r="O32" s="10">
        <v>1335</v>
      </c>
      <c r="P32" s="10"/>
      <c r="Q32" s="10">
        <v>100</v>
      </c>
      <c r="R32" s="10">
        <v>67</v>
      </c>
      <c r="S32" s="10"/>
      <c r="T32" s="10">
        <v>100</v>
      </c>
      <c r="U32" s="10"/>
      <c r="V32" s="10"/>
      <c r="W32" s="10"/>
    </row>
    <row r="33" spans="1:23" ht="36">
      <c r="A33" s="8" t="s">
        <v>149</v>
      </c>
      <c r="B33" s="8"/>
      <c r="C33" s="5" t="s">
        <v>148</v>
      </c>
      <c r="D33" s="11">
        <f>SUM(D34)</f>
        <v>550</v>
      </c>
      <c r="E33" s="11">
        <f>SUM(E34)</f>
        <v>0</v>
      </c>
      <c r="F33" s="11">
        <f>SUM(F34)</f>
        <v>550</v>
      </c>
      <c r="G33" s="11">
        <f>SUM(G34)</f>
        <v>0</v>
      </c>
      <c r="H33" s="11">
        <f>SUM(H34)</f>
        <v>1108.2</v>
      </c>
      <c r="I33" s="11">
        <f aca="true" t="shared" si="13" ref="I33:W33">SUM(I34)</f>
        <v>0</v>
      </c>
      <c r="J33" s="11">
        <f t="shared" si="13"/>
        <v>1108.2</v>
      </c>
      <c r="K33" s="11">
        <f t="shared" si="13"/>
        <v>0</v>
      </c>
      <c r="L33" s="11">
        <f t="shared" si="13"/>
        <v>1108.2</v>
      </c>
      <c r="M33" s="11">
        <v>201.5</v>
      </c>
      <c r="N33" s="11">
        <v>100</v>
      </c>
      <c r="O33" s="11">
        <f t="shared" si="13"/>
        <v>0</v>
      </c>
      <c r="P33" s="11"/>
      <c r="Q33" s="11"/>
      <c r="R33" s="11">
        <f t="shared" si="13"/>
        <v>1108.2</v>
      </c>
      <c r="S33" s="11">
        <v>201.5</v>
      </c>
      <c r="T33" s="11">
        <v>100</v>
      </c>
      <c r="U33" s="11">
        <v>0</v>
      </c>
      <c r="V33" s="11"/>
      <c r="W33" s="11"/>
    </row>
    <row r="34" spans="1:23" ht="24">
      <c r="A34" s="4" t="s">
        <v>150</v>
      </c>
      <c r="B34" s="4" t="s">
        <v>5</v>
      </c>
      <c r="C34" s="7" t="s">
        <v>70</v>
      </c>
      <c r="D34" s="9">
        <v>550</v>
      </c>
      <c r="E34" s="9">
        <v>0</v>
      </c>
      <c r="F34" s="9">
        <v>550</v>
      </c>
      <c r="G34" s="9"/>
      <c r="H34" s="9">
        <v>1108.2</v>
      </c>
      <c r="I34" s="9">
        <v>0</v>
      </c>
      <c r="J34" s="9">
        <v>1108.2</v>
      </c>
      <c r="K34" s="9"/>
      <c r="L34" s="10">
        <v>1108.2</v>
      </c>
      <c r="M34" s="10">
        <v>201.5</v>
      </c>
      <c r="N34" s="10">
        <v>100</v>
      </c>
      <c r="O34" s="10"/>
      <c r="P34" s="10"/>
      <c r="Q34" s="10"/>
      <c r="R34" s="10">
        <v>1108.2</v>
      </c>
      <c r="S34" s="10">
        <v>201.5</v>
      </c>
      <c r="T34" s="10">
        <v>100</v>
      </c>
      <c r="U34" s="10"/>
      <c r="V34" s="10"/>
      <c r="W34" s="10"/>
    </row>
    <row r="35" spans="1:23" ht="36">
      <c r="A35" s="8" t="s">
        <v>152</v>
      </c>
      <c r="B35" s="8"/>
      <c r="C35" s="5" t="s">
        <v>151</v>
      </c>
      <c r="D35" s="11">
        <f>SUM(D36)</f>
        <v>32815.9</v>
      </c>
      <c r="E35" s="11">
        <f>SUM(E36)</f>
        <v>32815.9</v>
      </c>
      <c r="F35" s="11">
        <f>SUM(F36)</f>
        <v>0</v>
      </c>
      <c r="G35" s="11">
        <f>SUM(G36)</f>
        <v>0</v>
      </c>
      <c r="H35" s="11">
        <f>SUM(H36)</f>
        <v>59859.3</v>
      </c>
      <c r="I35" s="11">
        <f aca="true" t="shared" si="14" ref="I35:W35">SUM(I36)</f>
        <v>59859.3</v>
      </c>
      <c r="J35" s="11">
        <f t="shared" si="14"/>
        <v>0</v>
      </c>
      <c r="K35" s="11">
        <f t="shared" si="14"/>
        <v>0</v>
      </c>
      <c r="L35" s="11">
        <f t="shared" si="14"/>
        <v>59367.8</v>
      </c>
      <c r="M35" s="11">
        <v>180.9</v>
      </c>
      <c r="N35" s="11">
        <v>99.2</v>
      </c>
      <c r="O35" s="11">
        <f t="shared" si="14"/>
        <v>59367.8</v>
      </c>
      <c r="P35" s="11">
        <v>180.9</v>
      </c>
      <c r="Q35" s="11">
        <v>99.2</v>
      </c>
      <c r="R35" s="11">
        <f t="shared" si="14"/>
        <v>0</v>
      </c>
      <c r="S35" s="11"/>
      <c r="T35" s="11"/>
      <c r="U35" s="11">
        <v>0</v>
      </c>
      <c r="V35" s="11"/>
      <c r="W35" s="11"/>
    </row>
    <row r="36" spans="1:23" ht="36">
      <c r="A36" s="4" t="s">
        <v>153</v>
      </c>
      <c r="B36" s="4" t="s">
        <v>6</v>
      </c>
      <c r="C36" s="7" t="s">
        <v>71</v>
      </c>
      <c r="D36" s="9">
        <v>32815.9</v>
      </c>
      <c r="E36" s="9">
        <v>32815.9</v>
      </c>
      <c r="F36" s="9"/>
      <c r="G36" s="9"/>
      <c r="H36" s="9">
        <v>59859.3</v>
      </c>
      <c r="I36" s="9">
        <v>59859.3</v>
      </c>
      <c r="J36" s="9"/>
      <c r="K36" s="9"/>
      <c r="L36" s="10">
        <v>59367.8</v>
      </c>
      <c r="M36" s="10">
        <v>180.9</v>
      </c>
      <c r="N36" s="10">
        <v>99.2</v>
      </c>
      <c r="O36" s="10">
        <v>59367.8</v>
      </c>
      <c r="P36" s="10">
        <v>180.9</v>
      </c>
      <c r="Q36" s="10">
        <v>99.2</v>
      </c>
      <c r="R36" s="10"/>
      <c r="S36" s="10"/>
      <c r="T36" s="10"/>
      <c r="U36" s="10"/>
      <c r="V36" s="10"/>
      <c r="W36" s="10"/>
    </row>
    <row r="37" spans="1:23" ht="48">
      <c r="A37" s="8" t="s">
        <v>156</v>
      </c>
      <c r="B37" s="8"/>
      <c r="C37" s="5" t="s">
        <v>154</v>
      </c>
      <c r="D37" s="11">
        <f>SUM(D38)</f>
        <v>1264.7</v>
      </c>
      <c r="E37" s="11">
        <f>SUM(E38)</f>
        <v>0</v>
      </c>
      <c r="F37" s="11">
        <f>SUM(F38)</f>
        <v>1264.7</v>
      </c>
      <c r="G37" s="11">
        <f>SUM(G38)</f>
        <v>0</v>
      </c>
      <c r="H37" s="11">
        <f>SUM(H38)</f>
        <v>1262</v>
      </c>
      <c r="I37" s="11">
        <f aca="true" t="shared" si="15" ref="I37:W37">SUM(I38)</f>
        <v>0</v>
      </c>
      <c r="J37" s="11">
        <f t="shared" si="15"/>
        <v>1262</v>
      </c>
      <c r="K37" s="11">
        <f t="shared" si="15"/>
        <v>0</v>
      </c>
      <c r="L37" s="11">
        <f t="shared" si="15"/>
        <v>987.2</v>
      </c>
      <c r="M37" s="11">
        <v>78.1</v>
      </c>
      <c r="N37" s="11">
        <v>78.2</v>
      </c>
      <c r="O37" s="11">
        <f t="shared" si="15"/>
        <v>0</v>
      </c>
      <c r="P37" s="11"/>
      <c r="Q37" s="11"/>
      <c r="R37" s="11">
        <f t="shared" si="15"/>
        <v>987.2</v>
      </c>
      <c r="S37" s="11">
        <v>78.1</v>
      </c>
      <c r="T37" s="11">
        <v>78.2</v>
      </c>
      <c r="U37" s="11">
        <v>0</v>
      </c>
      <c r="V37" s="11"/>
      <c r="W37" s="11"/>
    </row>
    <row r="38" spans="1:23" ht="36">
      <c r="A38" s="4" t="s">
        <v>157</v>
      </c>
      <c r="B38" s="4" t="s">
        <v>7</v>
      </c>
      <c r="C38" s="7" t="s">
        <v>72</v>
      </c>
      <c r="D38" s="9">
        <v>1264.7</v>
      </c>
      <c r="E38" s="9">
        <v>0</v>
      </c>
      <c r="F38" s="9">
        <v>1264.7</v>
      </c>
      <c r="G38" s="9"/>
      <c r="H38" s="9">
        <v>1262</v>
      </c>
      <c r="I38" s="9">
        <v>0</v>
      </c>
      <c r="J38" s="9">
        <v>1262</v>
      </c>
      <c r="K38" s="9"/>
      <c r="L38" s="10">
        <v>987.2</v>
      </c>
      <c r="M38" s="10">
        <v>78.1</v>
      </c>
      <c r="N38" s="10">
        <v>78.2</v>
      </c>
      <c r="O38" s="10"/>
      <c r="P38" s="10"/>
      <c r="Q38" s="10"/>
      <c r="R38" s="10">
        <v>987.2</v>
      </c>
      <c r="S38" s="10">
        <v>78.1</v>
      </c>
      <c r="T38" s="10">
        <v>78.2</v>
      </c>
      <c r="U38" s="10"/>
      <c r="V38" s="10"/>
      <c r="W38" s="10"/>
    </row>
    <row r="39" spans="1:23" ht="36">
      <c r="A39" s="8" t="s">
        <v>158</v>
      </c>
      <c r="B39" s="8"/>
      <c r="C39" s="5" t="s">
        <v>155</v>
      </c>
      <c r="D39" s="11">
        <f>SUM(D40)</f>
        <v>283.4</v>
      </c>
      <c r="E39" s="11">
        <f>SUM(E40)</f>
        <v>0</v>
      </c>
      <c r="F39" s="11">
        <f>SUM(F40)</f>
        <v>0</v>
      </c>
      <c r="G39" s="11">
        <f>SUM(G40)</f>
        <v>283.4</v>
      </c>
      <c r="H39" s="11">
        <f>SUM(H40)</f>
        <v>383.8</v>
      </c>
      <c r="I39" s="11">
        <f aca="true" t="shared" si="16" ref="I39:W39">SUM(I40)</f>
        <v>0</v>
      </c>
      <c r="J39" s="11">
        <f t="shared" si="16"/>
        <v>0</v>
      </c>
      <c r="K39" s="11">
        <f t="shared" si="16"/>
        <v>383.8</v>
      </c>
      <c r="L39" s="11">
        <f t="shared" si="16"/>
        <v>383.8</v>
      </c>
      <c r="M39" s="11">
        <v>135.4</v>
      </c>
      <c r="N39" s="11">
        <v>100</v>
      </c>
      <c r="O39" s="11">
        <f t="shared" si="16"/>
        <v>0</v>
      </c>
      <c r="P39" s="11"/>
      <c r="Q39" s="11"/>
      <c r="R39" s="11">
        <f t="shared" si="16"/>
        <v>0</v>
      </c>
      <c r="S39" s="11"/>
      <c r="T39" s="11"/>
      <c r="U39" s="11">
        <v>383.8</v>
      </c>
      <c r="V39" s="11">
        <v>135.4</v>
      </c>
      <c r="W39" s="11">
        <v>100</v>
      </c>
    </row>
    <row r="40" spans="1:23" ht="24">
      <c r="A40" s="4" t="s">
        <v>159</v>
      </c>
      <c r="B40" s="4" t="s">
        <v>8</v>
      </c>
      <c r="C40" s="7" t="s">
        <v>73</v>
      </c>
      <c r="D40" s="9">
        <v>283.4</v>
      </c>
      <c r="E40" s="9">
        <v>0</v>
      </c>
      <c r="F40" s="9"/>
      <c r="G40" s="9">
        <v>283.4</v>
      </c>
      <c r="H40" s="9">
        <v>383.8</v>
      </c>
      <c r="I40" s="9">
        <v>0</v>
      </c>
      <c r="J40" s="9"/>
      <c r="K40" s="9">
        <v>383.8</v>
      </c>
      <c r="L40" s="10">
        <v>383.8</v>
      </c>
      <c r="M40" s="10">
        <v>135.4</v>
      </c>
      <c r="N40" s="10">
        <v>100</v>
      </c>
      <c r="O40" s="10"/>
      <c r="P40" s="10"/>
      <c r="Q40" s="10"/>
      <c r="R40" s="10"/>
      <c r="S40" s="10"/>
      <c r="T40" s="10"/>
      <c r="U40" s="10">
        <v>383.8</v>
      </c>
      <c r="V40" s="10">
        <v>135.4</v>
      </c>
      <c r="W40" s="10">
        <v>100</v>
      </c>
    </row>
    <row r="41" spans="1:23" ht="48">
      <c r="A41" s="8" t="s">
        <v>401</v>
      </c>
      <c r="B41" s="8"/>
      <c r="C41" s="5" t="s">
        <v>399</v>
      </c>
      <c r="D41" s="11">
        <f>SUM(D42)</f>
        <v>0</v>
      </c>
      <c r="E41" s="11">
        <f>SUM(E42)</f>
        <v>0</v>
      </c>
      <c r="F41" s="11">
        <f>SUM(F42)</f>
        <v>0</v>
      </c>
      <c r="G41" s="11">
        <f>SUM(G42)</f>
        <v>0</v>
      </c>
      <c r="H41" s="11">
        <f>SUM(H42)</f>
        <v>1019.8</v>
      </c>
      <c r="I41" s="11">
        <f aca="true" t="shared" si="17" ref="I41:W41">SUM(I42)</f>
        <v>0</v>
      </c>
      <c r="J41" s="11">
        <f t="shared" si="17"/>
        <v>1019.8</v>
      </c>
      <c r="K41" s="11">
        <f t="shared" si="17"/>
        <v>0</v>
      </c>
      <c r="L41" s="11">
        <f t="shared" si="17"/>
        <v>1019.8</v>
      </c>
      <c r="M41" s="11" t="e">
        <v>#DIV/0!</v>
      </c>
      <c r="N41" s="11">
        <v>100</v>
      </c>
      <c r="O41" s="11">
        <f t="shared" si="17"/>
        <v>0</v>
      </c>
      <c r="P41" s="11"/>
      <c r="Q41" s="11"/>
      <c r="R41" s="11">
        <f t="shared" si="17"/>
        <v>1019.8</v>
      </c>
      <c r="S41" s="11"/>
      <c r="T41" s="11">
        <v>100</v>
      </c>
      <c r="U41" s="11">
        <v>0</v>
      </c>
      <c r="V41" s="11"/>
      <c r="W41" s="11"/>
    </row>
    <row r="42" spans="1:23" ht="48">
      <c r="A42" s="4" t="s">
        <v>402</v>
      </c>
      <c r="B42" s="4" t="s">
        <v>403</v>
      </c>
      <c r="C42" s="7" t="s">
        <v>400</v>
      </c>
      <c r="D42" s="9"/>
      <c r="E42" s="9"/>
      <c r="F42" s="9"/>
      <c r="G42" s="9"/>
      <c r="H42" s="9">
        <v>1019.8</v>
      </c>
      <c r="I42" s="9"/>
      <c r="J42" s="9">
        <v>1019.8</v>
      </c>
      <c r="K42" s="9"/>
      <c r="L42" s="10">
        <v>1019.8</v>
      </c>
      <c r="M42" s="10" t="e">
        <v>#DIV/0!</v>
      </c>
      <c r="N42" s="10">
        <v>100</v>
      </c>
      <c r="O42" s="10"/>
      <c r="P42" s="10"/>
      <c r="Q42" s="10"/>
      <c r="R42" s="10">
        <v>1019.8</v>
      </c>
      <c r="S42" s="10"/>
      <c r="T42" s="10">
        <v>100</v>
      </c>
      <c r="U42" s="10"/>
      <c r="V42" s="10"/>
      <c r="W42" s="10"/>
    </row>
    <row r="43" spans="1:23" ht="24">
      <c r="A43" s="16" t="s">
        <v>160</v>
      </c>
      <c r="B43" s="16"/>
      <c r="C43" s="17" t="s">
        <v>430</v>
      </c>
      <c r="D43" s="19">
        <f aca="true" t="shared" si="18" ref="D43:U43">SUM(D44,D51,D58,D61,D64,D69)</f>
        <v>52089.4</v>
      </c>
      <c r="E43" s="19">
        <f t="shared" si="18"/>
        <v>0</v>
      </c>
      <c r="F43" s="19">
        <f t="shared" si="18"/>
        <v>51325</v>
      </c>
      <c r="G43" s="19">
        <f t="shared" si="18"/>
        <v>764.4</v>
      </c>
      <c r="H43" s="19">
        <f t="shared" si="18"/>
        <v>59222.4</v>
      </c>
      <c r="I43" s="19">
        <f t="shared" si="18"/>
        <v>0</v>
      </c>
      <c r="J43" s="19">
        <f t="shared" si="18"/>
        <v>58434.100000000006</v>
      </c>
      <c r="K43" s="19">
        <f t="shared" si="18"/>
        <v>788.3000000000001</v>
      </c>
      <c r="L43" s="19">
        <f t="shared" si="18"/>
        <v>58090.30000000001</v>
      </c>
      <c r="M43" s="19">
        <v>111.5</v>
      </c>
      <c r="N43" s="19">
        <v>98.1</v>
      </c>
      <c r="O43" s="19">
        <f t="shared" si="18"/>
        <v>0</v>
      </c>
      <c r="P43" s="19"/>
      <c r="Q43" s="19"/>
      <c r="R43" s="19">
        <f t="shared" si="18"/>
        <v>57302.40000000001</v>
      </c>
      <c r="S43" s="19">
        <v>111.6</v>
      </c>
      <c r="T43" s="19">
        <v>98.1</v>
      </c>
      <c r="U43" s="19">
        <v>787.9</v>
      </c>
      <c r="V43" s="19">
        <v>103.1</v>
      </c>
      <c r="W43" s="19">
        <v>99.9</v>
      </c>
    </row>
    <row r="44" spans="1:23" ht="24">
      <c r="A44" s="8" t="s">
        <v>163</v>
      </c>
      <c r="B44" s="8"/>
      <c r="C44" s="5" t="s">
        <v>161</v>
      </c>
      <c r="D44" s="11">
        <f aca="true" t="shared" si="19" ref="D44:U44">SUM(D45,D49)</f>
        <v>2666.3</v>
      </c>
      <c r="E44" s="11">
        <f t="shared" si="19"/>
        <v>0</v>
      </c>
      <c r="F44" s="11">
        <f t="shared" si="19"/>
        <v>2452.4</v>
      </c>
      <c r="G44" s="11">
        <f t="shared" si="19"/>
        <v>213.9</v>
      </c>
      <c r="H44" s="11">
        <f t="shared" si="19"/>
        <v>8136.9</v>
      </c>
      <c r="I44" s="11">
        <f t="shared" si="19"/>
        <v>0</v>
      </c>
      <c r="J44" s="11">
        <f t="shared" si="19"/>
        <v>7917.799999999999</v>
      </c>
      <c r="K44" s="11">
        <f t="shared" si="19"/>
        <v>219.1</v>
      </c>
      <c r="L44" s="11">
        <f t="shared" si="19"/>
        <v>7119</v>
      </c>
      <c r="M44" s="11">
        <v>267</v>
      </c>
      <c r="N44" s="11">
        <v>87.5</v>
      </c>
      <c r="O44" s="11">
        <f t="shared" si="19"/>
        <v>0</v>
      </c>
      <c r="P44" s="11"/>
      <c r="Q44" s="11"/>
      <c r="R44" s="11">
        <f t="shared" si="19"/>
        <v>6899.9</v>
      </c>
      <c r="S44" s="11">
        <v>281.4</v>
      </c>
      <c r="T44" s="11">
        <v>87.1</v>
      </c>
      <c r="U44" s="11">
        <v>219.1</v>
      </c>
      <c r="V44" s="11">
        <v>102.4</v>
      </c>
      <c r="W44" s="11">
        <v>100</v>
      </c>
    </row>
    <row r="45" spans="1:23" ht="24">
      <c r="A45" s="8" t="s">
        <v>164</v>
      </c>
      <c r="B45" s="8"/>
      <c r="C45" s="5" t="s">
        <v>162</v>
      </c>
      <c r="D45" s="11">
        <f aca="true" t="shared" si="20" ref="D45:U45">SUM(D46:D48)</f>
        <v>2546.3</v>
      </c>
      <c r="E45" s="11">
        <f t="shared" si="20"/>
        <v>0</v>
      </c>
      <c r="F45" s="11">
        <f t="shared" si="20"/>
        <v>2332.4</v>
      </c>
      <c r="G45" s="11">
        <f t="shared" si="20"/>
        <v>213.9</v>
      </c>
      <c r="H45" s="11">
        <f t="shared" si="20"/>
        <v>7567.5</v>
      </c>
      <c r="I45" s="11">
        <f t="shared" si="20"/>
        <v>0</v>
      </c>
      <c r="J45" s="11">
        <f t="shared" si="20"/>
        <v>7348.4</v>
      </c>
      <c r="K45" s="11">
        <f t="shared" si="20"/>
        <v>219.1</v>
      </c>
      <c r="L45" s="11">
        <f t="shared" si="20"/>
        <v>6554.5</v>
      </c>
      <c r="M45" s="11">
        <v>257.4</v>
      </c>
      <c r="N45" s="11">
        <v>86.6</v>
      </c>
      <c r="O45" s="11">
        <f t="shared" si="20"/>
        <v>0</v>
      </c>
      <c r="P45" s="11"/>
      <c r="Q45" s="11"/>
      <c r="R45" s="11">
        <f t="shared" si="20"/>
        <v>6335.4</v>
      </c>
      <c r="S45" s="11">
        <v>271.6</v>
      </c>
      <c r="T45" s="11">
        <v>86.2</v>
      </c>
      <c r="U45" s="11">
        <v>219.1</v>
      </c>
      <c r="V45" s="11">
        <v>102.4</v>
      </c>
      <c r="W45" s="11">
        <v>100</v>
      </c>
    </row>
    <row r="46" spans="1:23" ht="12.75">
      <c r="A46" s="4" t="s">
        <v>165</v>
      </c>
      <c r="B46" s="4" t="s">
        <v>9</v>
      </c>
      <c r="C46" s="7" t="s">
        <v>74</v>
      </c>
      <c r="D46" s="9">
        <v>1273.5</v>
      </c>
      <c r="E46" s="9">
        <v>0</v>
      </c>
      <c r="F46" s="9">
        <v>1273.5</v>
      </c>
      <c r="G46" s="9"/>
      <c r="H46" s="9">
        <v>6283.2</v>
      </c>
      <c r="I46" s="9">
        <v>0</v>
      </c>
      <c r="J46" s="9">
        <v>6283.2</v>
      </c>
      <c r="K46" s="9"/>
      <c r="L46" s="10">
        <v>5289.4</v>
      </c>
      <c r="M46" s="10">
        <v>415.3</v>
      </c>
      <c r="N46" s="10">
        <v>84.2</v>
      </c>
      <c r="O46" s="10"/>
      <c r="P46" s="10"/>
      <c r="Q46" s="10"/>
      <c r="R46" s="10">
        <v>5289.4</v>
      </c>
      <c r="S46" s="10">
        <v>415.3</v>
      </c>
      <c r="T46" s="10">
        <v>84.2</v>
      </c>
      <c r="U46" s="10"/>
      <c r="V46" s="10"/>
      <c r="W46" s="10"/>
    </row>
    <row r="47" spans="1:23" ht="36">
      <c r="A47" s="4" t="s">
        <v>166</v>
      </c>
      <c r="B47" s="4" t="s">
        <v>10</v>
      </c>
      <c r="C47" s="7" t="s">
        <v>75</v>
      </c>
      <c r="D47" s="9">
        <v>213.9</v>
      </c>
      <c r="E47" s="9">
        <v>0</v>
      </c>
      <c r="F47" s="9"/>
      <c r="G47" s="9">
        <v>213.9</v>
      </c>
      <c r="H47" s="9">
        <v>219.1</v>
      </c>
      <c r="I47" s="9">
        <v>0</v>
      </c>
      <c r="J47" s="9"/>
      <c r="K47" s="9">
        <v>219.1</v>
      </c>
      <c r="L47" s="10">
        <v>219.1</v>
      </c>
      <c r="M47" s="10">
        <v>102.4</v>
      </c>
      <c r="N47" s="10">
        <v>100</v>
      </c>
      <c r="O47" s="10"/>
      <c r="P47" s="10"/>
      <c r="Q47" s="10"/>
      <c r="R47" s="10"/>
      <c r="S47" s="10"/>
      <c r="T47" s="10"/>
      <c r="U47" s="10">
        <v>219.1</v>
      </c>
      <c r="V47" s="10">
        <v>102.4</v>
      </c>
      <c r="W47" s="10">
        <v>100</v>
      </c>
    </row>
    <row r="48" spans="1:23" ht="12.75">
      <c r="A48" s="4" t="s">
        <v>167</v>
      </c>
      <c r="B48" s="4" t="s">
        <v>11</v>
      </c>
      <c r="C48" s="7" t="s">
        <v>76</v>
      </c>
      <c r="D48" s="9">
        <v>1058.9</v>
      </c>
      <c r="E48" s="9">
        <v>0</v>
      </c>
      <c r="F48" s="9">
        <v>1058.9</v>
      </c>
      <c r="G48" s="9"/>
      <c r="H48" s="9">
        <v>1065.2</v>
      </c>
      <c r="I48" s="9">
        <v>0</v>
      </c>
      <c r="J48" s="9">
        <v>1065.2</v>
      </c>
      <c r="K48" s="9"/>
      <c r="L48" s="10">
        <v>1046</v>
      </c>
      <c r="M48" s="10">
        <v>98.8</v>
      </c>
      <c r="N48" s="10">
        <v>98.2</v>
      </c>
      <c r="O48" s="10"/>
      <c r="P48" s="10"/>
      <c r="Q48" s="10"/>
      <c r="R48" s="10">
        <v>1046</v>
      </c>
      <c r="S48" s="10">
        <v>98.8</v>
      </c>
      <c r="T48" s="10">
        <v>98.2</v>
      </c>
      <c r="U48" s="10"/>
      <c r="V48" s="10"/>
      <c r="W48" s="10"/>
    </row>
    <row r="49" spans="1:23" ht="24">
      <c r="A49" s="8" t="s">
        <v>169</v>
      </c>
      <c r="B49" s="8"/>
      <c r="C49" s="5" t="s">
        <v>168</v>
      </c>
      <c r="D49" s="11">
        <f>SUM(D50)</f>
        <v>120</v>
      </c>
      <c r="E49" s="11">
        <f>SUM(E50)</f>
        <v>0</v>
      </c>
      <c r="F49" s="11">
        <f>SUM(F50)</f>
        <v>120</v>
      </c>
      <c r="G49" s="11">
        <f>SUM(G50)</f>
        <v>0</v>
      </c>
      <c r="H49" s="11">
        <f>SUM(H50)</f>
        <v>569.4</v>
      </c>
      <c r="I49" s="11">
        <f aca="true" t="shared" si="21" ref="I49:W49">SUM(I50)</f>
        <v>0</v>
      </c>
      <c r="J49" s="11">
        <f t="shared" si="21"/>
        <v>569.4</v>
      </c>
      <c r="K49" s="11">
        <f t="shared" si="21"/>
        <v>0</v>
      </c>
      <c r="L49" s="11">
        <f t="shared" si="21"/>
        <v>564.5</v>
      </c>
      <c r="M49" s="11">
        <v>470.4</v>
      </c>
      <c r="N49" s="11">
        <v>99.1</v>
      </c>
      <c r="O49" s="11">
        <f t="shared" si="21"/>
        <v>0</v>
      </c>
      <c r="P49" s="11"/>
      <c r="Q49" s="11"/>
      <c r="R49" s="11">
        <f t="shared" si="21"/>
        <v>564.5</v>
      </c>
      <c r="S49" s="11">
        <v>470.4</v>
      </c>
      <c r="T49" s="11">
        <v>99.1</v>
      </c>
      <c r="U49" s="11">
        <v>0</v>
      </c>
      <c r="V49" s="11"/>
      <c r="W49" s="11"/>
    </row>
    <row r="50" spans="1:23" ht="24">
      <c r="A50" s="4" t="s">
        <v>170</v>
      </c>
      <c r="B50" s="4" t="s">
        <v>12</v>
      </c>
      <c r="C50" s="7" t="s">
        <v>77</v>
      </c>
      <c r="D50" s="9">
        <v>120</v>
      </c>
      <c r="E50" s="9">
        <v>0</v>
      </c>
      <c r="F50" s="9">
        <v>120</v>
      </c>
      <c r="G50" s="9"/>
      <c r="H50" s="9">
        <v>569.4</v>
      </c>
      <c r="I50" s="9">
        <v>0</v>
      </c>
      <c r="J50" s="9">
        <v>569.4</v>
      </c>
      <c r="K50" s="9"/>
      <c r="L50" s="10">
        <v>564.5</v>
      </c>
      <c r="M50" s="10">
        <v>470.4</v>
      </c>
      <c r="N50" s="10">
        <v>99.1</v>
      </c>
      <c r="O50" s="10"/>
      <c r="P50" s="10"/>
      <c r="Q50" s="10"/>
      <c r="R50" s="10">
        <v>564.5</v>
      </c>
      <c r="S50" s="10">
        <v>470.4</v>
      </c>
      <c r="T50" s="10">
        <v>99.1</v>
      </c>
      <c r="U50" s="10"/>
      <c r="V50" s="10"/>
      <c r="W50" s="10"/>
    </row>
    <row r="51" spans="1:23" ht="37.5" customHeight="1">
      <c r="A51" s="8" t="s">
        <v>172</v>
      </c>
      <c r="B51" s="8"/>
      <c r="C51" s="22" t="s">
        <v>171</v>
      </c>
      <c r="D51" s="11">
        <f>SUM(D52,D54)</f>
        <v>46993</v>
      </c>
      <c r="E51" s="11">
        <f>SUM(E52,E54)</f>
        <v>0</v>
      </c>
      <c r="F51" s="11">
        <f>SUM(F52,F54)</f>
        <v>46993</v>
      </c>
      <c r="G51" s="11">
        <f>SUM(G52,G54)</f>
        <v>0</v>
      </c>
      <c r="H51" s="11">
        <f>SUM(H52,H54)</f>
        <v>48476</v>
      </c>
      <c r="I51" s="11">
        <f aca="true" t="shared" si="22" ref="I51:R51">SUM(I52,I54)</f>
        <v>0</v>
      </c>
      <c r="J51" s="11">
        <f t="shared" si="22"/>
        <v>48476</v>
      </c>
      <c r="K51" s="11">
        <f>SUM(K52,K54)</f>
        <v>0</v>
      </c>
      <c r="L51" s="11">
        <f t="shared" si="22"/>
        <v>48476</v>
      </c>
      <c r="M51" s="11">
        <v>103.2</v>
      </c>
      <c r="N51" s="11">
        <v>100</v>
      </c>
      <c r="O51" s="11">
        <f t="shared" si="22"/>
        <v>0</v>
      </c>
      <c r="P51" s="11"/>
      <c r="Q51" s="11"/>
      <c r="R51" s="11">
        <f t="shared" si="22"/>
        <v>48476</v>
      </c>
      <c r="S51" s="11">
        <v>103.2</v>
      </c>
      <c r="T51" s="11">
        <v>100</v>
      </c>
      <c r="U51" s="11">
        <v>0</v>
      </c>
      <c r="V51" s="11"/>
      <c r="W51" s="11"/>
    </row>
    <row r="52" spans="1:23" ht="37.5" customHeight="1">
      <c r="A52" s="8" t="s">
        <v>173</v>
      </c>
      <c r="B52" s="8"/>
      <c r="C52" s="5" t="s">
        <v>174</v>
      </c>
      <c r="D52" s="11">
        <f>SUM(D53)</f>
        <v>200</v>
      </c>
      <c r="E52" s="11">
        <f>SUM(E53)</f>
        <v>0</v>
      </c>
      <c r="F52" s="11">
        <f>SUM(F53)</f>
        <v>200</v>
      </c>
      <c r="G52" s="11">
        <f>SUM(G53)</f>
        <v>0</v>
      </c>
      <c r="H52" s="11">
        <f>SUM(H53)</f>
        <v>101.3</v>
      </c>
      <c r="I52" s="11">
        <f aca="true" t="shared" si="23" ref="I52:W52">SUM(I53)</f>
        <v>0</v>
      </c>
      <c r="J52" s="11">
        <f t="shared" si="23"/>
        <v>101.3</v>
      </c>
      <c r="K52" s="11">
        <f t="shared" si="23"/>
        <v>0</v>
      </c>
      <c r="L52" s="11">
        <f t="shared" si="23"/>
        <v>101.3</v>
      </c>
      <c r="M52" s="11">
        <v>50.7</v>
      </c>
      <c r="N52" s="11">
        <v>100</v>
      </c>
      <c r="O52" s="11">
        <f t="shared" si="23"/>
        <v>0</v>
      </c>
      <c r="P52" s="11"/>
      <c r="Q52" s="11"/>
      <c r="R52" s="11">
        <f t="shared" si="23"/>
        <v>101.3</v>
      </c>
      <c r="S52" s="11">
        <v>50.7</v>
      </c>
      <c r="T52" s="11">
        <v>100</v>
      </c>
      <c r="U52" s="11">
        <v>0</v>
      </c>
      <c r="V52" s="11"/>
      <c r="W52" s="11"/>
    </row>
    <row r="53" spans="1:23" ht="12.75">
      <c r="A53" s="4" t="s">
        <v>175</v>
      </c>
      <c r="B53" s="4" t="s">
        <v>13</v>
      </c>
      <c r="C53" s="7" t="s">
        <v>78</v>
      </c>
      <c r="D53" s="9">
        <v>200</v>
      </c>
      <c r="E53" s="9">
        <v>0</v>
      </c>
      <c r="F53" s="9">
        <v>200</v>
      </c>
      <c r="G53" s="9"/>
      <c r="H53" s="9">
        <v>101.3</v>
      </c>
      <c r="I53" s="9">
        <v>0</v>
      </c>
      <c r="J53" s="9">
        <v>101.3</v>
      </c>
      <c r="K53" s="9"/>
      <c r="L53" s="10">
        <v>101.3</v>
      </c>
      <c r="M53" s="10">
        <v>50.7</v>
      </c>
      <c r="N53" s="10">
        <v>100</v>
      </c>
      <c r="O53" s="10"/>
      <c r="P53" s="10"/>
      <c r="Q53" s="10"/>
      <c r="R53" s="10">
        <v>101.3</v>
      </c>
      <c r="S53" s="10">
        <v>50.7</v>
      </c>
      <c r="T53" s="10">
        <v>100</v>
      </c>
      <c r="U53" s="10"/>
      <c r="V53" s="10"/>
      <c r="W53" s="10"/>
    </row>
    <row r="54" spans="1:23" ht="36">
      <c r="A54" s="8" t="s">
        <v>177</v>
      </c>
      <c r="B54" s="8"/>
      <c r="C54" s="5" t="s">
        <v>176</v>
      </c>
      <c r="D54" s="11">
        <f>SUM(D55:D57)</f>
        <v>46793</v>
      </c>
      <c r="E54" s="11">
        <f>SUM(E55:E57)</f>
        <v>0</v>
      </c>
      <c r="F54" s="11">
        <f>SUM(F55:F57)</f>
        <v>46793</v>
      </c>
      <c r="G54" s="11">
        <f>SUM(G55:G57)</f>
        <v>0</v>
      </c>
      <c r="H54" s="11">
        <f aca="true" t="shared" si="24" ref="H54:U54">SUM(H55:H57)</f>
        <v>48374.7</v>
      </c>
      <c r="I54" s="11">
        <f t="shared" si="24"/>
        <v>0</v>
      </c>
      <c r="J54" s="11">
        <f t="shared" si="24"/>
        <v>48374.7</v>
      </c>
      <c r="K54" s="11">
        <f t="shared" si="24"/>
        <v>0</v>
      </c>
      <c r="L54" s="11">
        <f t="shared" si="24"/>
        <v>48374.7</v>
      </c>
      <c r="M54" s="11">
        <v>103.4</v>
      </c>
      <c r="N54" s="11">
        <v>100</v>
      </c>
      <c r="O54" s="11">
        <f t="shared" si="24"/>
        <v>0</v>
      </c>
      <c r="P54" s="11"/>
      <c r="Q54" s="11"/>
      <c r="R54" s="11">
        <f t="shared" si="24"/>
        <v>48374.7</v>
      </c>
      <c r="S54" s="11">
        <v>103.4</v>
      </c>
      <c r="T54" s="11">
        <v>100</v>
      </c>
      <c r="U54" s="11">
        <v>0</v>
      </c>
      <c r="V54" s="11"/>
      <c r="W54" s="11"/>
    </row>
    <row r="55" spans="1:23" ht="24">
      <c r="A55" s="4" t="s">
        <v>178</v>
      </c>
      <c r="B55" s="4" t="s">
        <v>14</v>
      </c>
      <c r="C55" s="7" t="s">
        <v>79</v>
      </c>
      <c r="D55" s="9">
        <v>40000</v>
      </c>
      <c r="E55" s="9">
        <v>0</v>
      </c>
      <c r="F55" s="9">
        <v>40000</v>
      </c>
      <c r="G55" s="9"/>
      <c r="H55" s="9">
        <v>40000</v>
      </c>
      <c r="I55" s="9">
        <v>0</v>
      </c>
      <c r="J55" s="9">
        <v>40000</v>
      </c>
      <c r="K55" s="9"/>
      <c r="L55" s="10">
        <v>40000</v>
      </c>
      <c r="M55" s="10">
        <v>100</v>
      </c>
      <c r="N55" s="10">
        <v>100</v>
      </c>
      <c r="O55" s="10"/>
      <c r="P55" s="10"/>
      <c r="Q55" s="10"/>
      <c r="R55" s="10">
        <v>40000</v>
      </c>
      <c r="S55" s="10">
        <v>100</v>
      </c>
      <c r="T55" s="10">
        <v>100</v>
      </c>
      <c r="U55" s="10"/>
      <c r="V55" s="10"/>
      <c r="W55" s="10"/>
    </row>
    <row r="56" spans="1:23" ht="24">
      <c r="A56" s="4" t="s">
        <v>179</v>
      </c>
      <c r="B56" s="4" t="s">
        <v>15</v>
      </c>
      <c r="C56" s="7" t="s">
        <v>80</v>
      </c>
      <c r="D56" s="9">
        <v>6793</v>
      </c>
      <c r="E56" s="9">
        <v>0</v>
      </c>
      <c r="F56" s="9">
        <v>6793</v>
      </c>
      <c r="G56" s="9"/>
      <c r="H56" s="9">
        <v>6793</v>
      </c>
      <c r="I56" s="9">
        <v>0</v>
      </c>
      <c r="J56" s="9">
        <v>6793</v>
      </c>
      <c r="K56" s="9"/>
      <c r="L56" s="10">
        <v>6793</v>
      </c>
      <c r="M56" s="10">
        <v>100</v>
      </c>
      <c r="N56" s="10">
        <v>100</v>
      </c>
      <c r="O56" s="10"/>
      <c r="P56" s="10"/>
      <c r="Q56" s="10"/>
      <c r="R56" s="10">
        <v>6793</v>
      </c>
      <c r="S56" s="10">
        <v>100</v>
      </c>
      <c r="T56" s="10">
        <v>100</v>
      </c>
      <c r="U56" s="10"/>
      <c r="V56" s="10"/>
      <c r="W56" s="10"/>
    </row>
    <row r="57" spans="1:23" ht="24">
      <c r="A57" s="4" t="s">
        <v>180</v>
      </c>
      <c r="B57" s="4" t="s">
        <v>16</v>
      </c>
      <c r="C57" s="7" t="s">
        <v>81</v>
      </c>
      <c r="D57" s="9"/>
      <c r="E57" s="9"/>
      <c r="F57" s="9"/>
      <c r="G57" s="9"/>
      <c r="H57" s="9">
        <v>1581.7</v>
      </c>
      <c r="I57" s="9">
        <v>0</v>
      </c>
      <c r="J57" s="9">
        <v>1581.7</v>
      </c>
      <c r="K57" s="9"/>
      <c r="L57" s="10">
        <v>1581.7</v>
      </c>
      <c r="M57" s="10"/>
      <c r="N57" s="10">
        <v>100</v>
      </c>
      <c r="O57" s="10"/>
      <c r="P57" s="10"/>
      <c r="Q57" s="10"/>
      <c r="R57" s="10">
        <v>1581.7</v>
      </c>
      <c r="S57" s="10" t="e">
        <v>#DIV/0!</v>
      </c>
      <c r="T57" s="10">
        <v>100</v>
      </c>
      <c r="U57" s="10"/>
      <c r="V57" s="10"/>
      <c r="W57" s="10"/>
    </row>
    <row r="58" spans="1:23" ht="24">
      <c r="A58" s="8" t="s">
        <v>182</v>
      </c>
      <c r="B58" s="8"/>
      <c r="C58" s="5" t="s">
        <v>181</v>
      </c>
      <c r="D58" s="11">
        <f>SUM(D59)</f>
        <v>550.5</v>
      </c>
      <c r="E58" s="11">
        <f aca="true" t="shared" si="25" ref="E58:G59">SUM(E59)</f>
        <v>0</v>
      </c>
      <c r="F58" s="11">
        <f t="shared" si="25"/>
        <v>0</v>
      </c>
      <c r="G58" s="11">
        <f t="shared" si="25"/>
        <v>550.5</v>
      </c>
      <c r="H58" s="11">
        <f>SUM(H59)</f>
        <v>569.2</v>
      </c>
      <c r="I58" s="11">
        <f aca="true" t="shared" si="26" ref="I58:W59">SUM(I59)</f>
        <v>0</v>
      </c>
      <c r="J58" s="11">
        <f t="shared" si="26"/>
        <v>0</v>
      </c>
      <c r="K58" s="11">
        <f t="shared" si="26"/>
        <v>569.2</v>
      </c>
      <c r="L58" s="11">
        <f t="shared" si="26"/>
        <v>568.8</v>
      </c>
      <c r="M58" s="11">
        <v>103.3</v>
      </c>
      <c r="N58" s="11">
        <v>99.9</v>
      </c>
      <c r="O58" s="11">
        <f t="shared" si="26"/>
        <v>0</v>
      </c>
      <c r="P58" s="11"/>
      <c r="Q58" s="11"/>
      <c r="R58" s="11">
        <f t="shared" si="26"/>
        <v>0</v>
      </c>
      <c r="S58" s="11"/>
      <c r="T58" s="11"/>
      <c r="U58" s="11">
        <v>568.8</v>
      </c>
      <c r="V58" s="11">
        <v>103.3</v>
      </c>
      <c r="W58" s="11">
        <v>99.9</v>
      </c>
    </row>
    <row r="59" spans="1:23" ht="24">
      <c r="A59" s="8" t="s">
        <v>184</v>
      </c>
      <c r="B59" s="8"/>
      <c r="C59" s="5" t="s">
        <v>183</v>
      </c>
      <c r="D59" s="11">
        <f>SUM(D60)</f>
        <v>550.5</v>
      </c>
      <c r="E59" s="11">
        <f t="shared" si="25"/>
        <v>0</v>
      </c>
      <c r="F59" s="11">
        <f t="shared" si="25"/>
        <v>0</v>
      </c>
      <c r="G59" s="11">
        <f t="shared" si="25"/>
        <v>550.5</v>
      </c>
      <c r="H59" s="11">
        <f>SUM(H60)</f>
        <v>569.2</v>
      </c>
      <c r="I59" s="11">
        <f t="shared" si="26"/>
        <v>0</v>
      </c>
      <c r="J59" s="11">
        <f t="shared" si="26"/>
        <v>0</v>
      </c>
      <c r="K59" s="11">
        <f t="shared" si="26"/>
        <v>569.2</v>
      </c>
      <c r="L59" s="11">
        <f t="shared" si="26"/>
        <v>568.8</v>
      </c>
      <c r="M59" s="11">
        <v>103.3</v>
      </c>
      <c r="N59" s="11">
        <v>99.9</v>
      </c>
      <c r="O59" s="11">
        <f t="shared" si="26"/>
        <v>0</v>
      </c>
      <c r="P59" s="11"/>
      <c r="Q59" s="11"/>
      <c r="R59" s="11">
        <f t="shared" si="26"/>
        <v>0</v>
      </c>
      <c r="S59" s="11"/>
      <c r="T59" s="11"/>
      <c r="U59" s="11">
        <v>568.8</v>
      </c>
      <c r="V59" s="11">
        <v>103.3</v>
      </c>
      <c r="W59" s="11">
        <v>99.9</v>
      </c>
    </row>
    <row r="60" spans="1:23" ht="24">
      <c r="A60" s="4" t="s">
        <v>202</v>
      </c>
      <c r="B60" s="4" t="s">
        <v>17</v>
      </c>
      <c r="C60" s="7" t="s">
        <v>82</v>
      </c>
      <c r="D60" s="9">
        <v>550.5</v>
      </c>
      <c r="E60" s="9">
        <v>0</v>
      </c>
      <c r="F60" s="9"/>
      <c r="G60" s="9">
        <v>550.5</v>
      </c>
      <c r="H60" s="9">
        <v>569.2</v>
      </c>
      <c r="I60" s="9">
        <v>0</v>
      </c>
      <c r="J60" s="9"/>
      <c r="K60" s="9">
        <v>569.2</v>
      </c>
      <c r="L60" s="10">
        <v>568.8</v>
      </c>
      <c r="M60" s="10">
        <v>103.3</v>
      </c>
      <c r="N60" s="10">
        <v>99.9</v>
      </c>
      <c r="O60" s="10"/>
      <c r="P60" s="10"/>
      <c r="Q60" s="10"/>
      <c r="R60" s="10"/>
      <c r="S60" s="10" t="e">
        <v>#DIV/0!</v>
      </c>
      <c r="T60" s="10" t="e">
        <v>#DIV/0!</v>
      </c>
      <c r="U60" s="10">
        <v>568.8</v>
      </c>
      <c r="V60" s="10">
        <v>103.3</v>
      </c>
      <c r="W60" s="10">
        <v>99.9</v>
      </c>
    </row>
    <row r="61" spans="1:23" ht="24">
      <c r="A61" s="8" t="s">
        <v>187</v>
      </c>
      <c r="B61" s="8"/>
      <c r="C61" s="5" t="s">
        <v>185</v>
      </c>
      <c r="D61" s="11">
        <f>SUM(D62)</f>
        <v>425</v>
      </c>
      <c r="E61" s="11">
        <f>SUM(E62)</f>
        <v>0</v>
      </c>
      <c r="F61" s="11">
        <f>SUM(F62)</f>
        <v>425</v>
      </c>
      <c r="G61" s="11">
        <f>SUM(G62)</f>
        <v>0</v>
      </c>
      <c r="H61" s="11">
        <f>SUM(H62)</f>
        <v>361.3</v>
      </c>
      <c r="I61" s="11">
        <f aca="true" t="shared" si="27" ref="I61:W61">SUM(I62)</f>
        <v>0</v>
      </c>
      <c r="J61" s="11">
        <f t="shared" si="27"/>
        <v>361.3</v>
      </c>
      <c r="K61" s="11">
        <f t="shared" si="27"/>
        <v>0</v>
      </c>
      <c r="L61" s="11">
        <f t="shared" si="27"/>
        <v>253.3</v>
      </c>
      <c r="M61" s="11">
        <v>59.6</v>
      </c>
      <c r="N61" s="11">
        <v>70.1</v>
      </c>
      <c r="O61" s="11">
        <f t="shared" si="27"/>
        <v>0</v>
      </c>
      <c r="P61" s="11"/>
      <c r="Q61" s="11"/>
      <c r="R61" s="11">
        <f t="shared" si="27"/>
        <v>253.3</v>
      </c>
      <c r="S61" s="11">
        <v>59.6</v>
      </c>
      <c r="T61" s="11">
        <v>70.1</v>
      </c>
      <c r="U61" s="11">
        <v>0</v>
      </c>
      <c r="V61" s="11"/>
      <c r="W61" s="11"/>
    </row>
    <row r="62" spans="1:23" ht="24">
      <c r="A62" s="8" t="s">
        <v>188</v>
      </c>
      <c r="B62" s="8"/>
      <c r="C62" s="5" t="s">
        <v>186</v>
      </c>
      <c r="D62" s="11">
        <f>SUM(D63:D63)</f>
        <v>425</v>
      </c>
      <c r="E62" s="11">
        <f>SUM(E63:E63)</f>
        <v>0</v>
      </c>
      <c r="F62" s="11">
        <f>SUM(F63:F63)</f>
        <v>425</v>
      </c>
      <c r="G62" s="11">
        <f>SUM(G63:G63)</f>
        <v>0</v>
      </c>
      <c r="H62" s="11">
        <f aca="true" t="shared" si="28" ref="H62:W62">SUM(H63:H63)</f>
        <v>361.3</v>
      </c>
      <c r="I62" s="11">
        <f t="shared" si="28"/>
        <v>0</v>
      </c>
      <c r="J62" s="11">
        <f t="shared" si="28"/>
        <v>361.3</v>
      </c>
      <c r="K62" s="11">
        <f t="shared" si="28"/>
        <v>0</v>
      </c>
      <c r="L62" s="11">
        <f t="shared" si="28"/>
        <v>253.3</v>
      </c>
      <c r="M62" s="11">
        <v>59.6</v>
      </c>
      <c r="N62" s="11">
        <v>70.1</v>
      </c>
      <c r="O62" s="11">
        <f t="shared" si="28"/>
        <v>0</v>
      </c>
      <c r="P62" s="11"/>
      <c r="Q62" s="11"/>
      <c r="R62" s="11">
        <f t="shared" si="28"/>
        <v>253.3</v>
      </c>
      <c r="S62" s="11">
        <v>59.6</v>
      </c>
      <c r="T62" s="11">
        <v>70.1</v>
      </c>
      <c r="U62" s="11">
        <v>0</v>
      </c>
      <c r="V62" s="11"/>
      <c r="W62" s="11"/>
    </row>
    <row r="63" spans="1:23" ht="24">
      <c r="A63" s="4" t="s">
        <v>189</v>
      </c>
      <c r="B63" s="4" t="s">
        <v>18</v>
      </c>
      <c r="C63" s="7" t="s">
        <v>83</v>
      </c>
      <c r="D63" s="9">
        <v>425</v>
      </c>
      <c r="E63" s="9">
        <v>0</v>
      </c>
      <c r="F63" s="9">
        <v>425</v>
      </c>
      <c r="G63" s="9"/>
      <c r="H63" s="9">
        <v>361.3</v>
      </c>
      <c r="I63" s="9">
        <v>0</v>
      </c>
      <c r="J63" s="9">
        <v>361.3</v>
      </c>
      <c r="K63" s="9"/>
      <c r="L63" s="10">
        <v>253.3</v>
      </c>
      <c r="M63" s="10">
        <v>59.6</v>
      </c>
      <c r="N63" s="10">
        <v>70.1</v>
      </c>
      <c r="O63" s="10"/>
      <c r="P63" s="10"/>
      <c r="Q63" s="10"/>
      <c r="R63" s="10">
        <v>253.3</v>
      </c>
      <c r="S63" s="10">
        <v>59.6</v>
      </c>
      <c r="T63" s="10">
        <v>70.1</v>
      </c>
      <c r="U63" s="10"/>
      <c r="V63" s="10"/>
      <c r="W63" s="10"/>
    </row>
    <row r="64" spans="1:23" ht="24">
      <c r="A64" s="8" t="s">
        <v>194</v>
      </c>
      <c r="B64" s="8"/>
      <c r="C64" s="5" t="s">
        <v>190</v>
      </c>
      <c r="D64" s="11">
        <f>SUM(D65,D67)</f>
        <v>1434.6</v>
      </c>
      <c r="E64" s="11">
        <f>SUM(E65,E67)</f>
        <v>0</v>
      </c>
      <c r="F64" s="11">
        <f>SUM(F65,F67)</f>
        <v>1434.6</v>
      </c>
      <c r="G64" s="11">
        <f>SUM(G65,G67)</f>
        <v>0</v>
      </c>
      <c r="H64" s="11">
        <f>SUM(H65,H67)</f>
        <v>1659</v>
      </c>
      <c r="I64" s="11">
        <f aca="true" t="shared" si="29" ref="I64:R64">SUM(I65,I67)</f>
        <v>0</v>
      </c>
      <c r="J64" s="11">
        <f t="shared" si="29"/>
        <v>1659</v>
      </c>
      <c r="K64" s="11">
        <f>SUM(K65,K67)</f>
        <v>0</v>
      </c>
      <c r="L64" s="11">
        <f t="shared" si="29"/>
        <v>1658.8</v>
      </c>
      <c r="M64" s="11">
        <v>115.6</v>
      </c>
      <c r="N64" s="11">
        <v>100</v>
      </c>
      <c r="O64" s="11">
        <f t="shared" si="29"/>
        <v>0</v>
      </c>
      <c r="P64" s="11"/>
      <c r="Q64" s="11"/>
      <c r="R64" s="11">
        <f t="shared" si="29"/>
        <v>1658.8</v>
      </c>
      <c r="S64" s="11">
        <v>115.6</v>
      </c>
      <c r="T64" s="11">
        <v>100</v>
      </c>
      <c r="U64" s="11">
        <v>0</v>
      </c>
      <c r="V64" s="11"/>
      <c r="W64" s="11"/>
    </row>
    <row r="65" spans="1:23" ht="36">
      <c r="A65" s="8" t="s">
        <v>195</v>
      </c>
      <c r="B65" s="8"/>
      <c r="C65" s="5" t="s">
        <v>192</v>
      </c>
      <c r="D65" s="11">
        <f>SUM(D66)</f>
        <v>1324.6</v>
      </c>
      <c r="E65" s="11">
        <f>SUM(E66)</f>
        <v>0</v>
      </c>
      <c r="F65" s="11">
        <f>SUM(F66)</f>
        <v>1324.6</v>
      </c>
      <c r="G65" s="11">
        <f>SUM(G66)</f>
        <v>0</v>
      </c>
      <c r="H65" s="11">
        <f>SUM(H66)</f>
        <v>1559</v>
      </c>
      <c r="I65" s="11">
        <f aca="true" t="shared" si="30" ref="I65:W65">SUM(I66)</f>
        <v>0</v>
      </c>
      <c r="J65" s="11">
        <f t="shared" si="30"/>
        <v>1559</v>
      </c>
      <c r="K65" s="11">
        <f t="shared" si="30"/>
        <v>0</v>
      </c>
      <c r="L65" s="11">
        <f t="shared" si="30"/>
        <v>1558.8</v>
      </c>
      <c r="M65" s="11">
        <v>117.7</v>
      </c>
      <c r="N65" s="11">
        <v>100</v>
      </c>
      <c r="O65" s="11">
        <f t="shared" si="30"/>
        <v>0</v>
      </c>
      <c r="P65" s="11"/>
      <c r="Q65" s="11"/>
      <c r="R65" s="11">
        <f t="shared" si="30"/>
        <v>1558.8</v>
      </c>
      <c r="S65" s="11">
        <v>117.7</v>
      </c>
      <c r="T65" s="11">
        <v>100</v>
      </c>
      <c r="U65" s="11">
        <v>0</v>
      </c>
      <c r="V65" s="11"/>
      <c r="W65" s="11"/>
    </row>
    <row r="66" spans="1:23" ht="24">
      <c r="A66" s="4" t="s">
        <v>196</v>
      </c>
      <c r="B66" s="4" t="s">
        <v>19</v>
      </c>
      <c r="C66" s="7" t="s">
        <v>84</v>
      </c>
      <c r="D66" s="9">
        <v>1324.6</v>
      </c>
      <c r="E66" s="9">
        <v>0</v>
      </c>
      <c r="F66" s="9">
        <v>1324.6</v>
      </c>
      <c r="G66" s="9"/>
      <c r="H66" s="9">
        <v>1559</v>
      </c>
      <c r="I66" s="9">
        <v>0</v>
      </c>
      <c r="J66" s="9">
        <v>1559</v>
      </c>
      <c r="K66" s="9"/>
      <c r="L66" s="10">
        <v>1558.8</v>
      </c>
      <c r="M66" s="10">
        <v>117.7</v>
      </c>
      <c r="N66" s="10">
        <v>100</v>
      </c>
      <c r="O66" s="10"/>
      <c r="P66" s="10"/>
      <c r="Q66" s="10"/>
      <c r="R66" s="10">
        <v>1558.8</v>
      </c>
      <c r="S66" s="10">
        <v>117.7</v>
      </c>
      <c r="T66" s="10">
        <v>100</v>
      </c>
      <c r="U66" s="10"/>
      <c r="V66" s="10"/>
      <c r="W66" s="10"/>
    </row>
    <row r="67" spans="1:23" ht="48">
      <c r="A67" s="8" t="s">
        <v>197</v>
      </c>
      <c r="B67" s="8"/>
      <c r="C67" s="5" t="s">
        <v>191</v>
      </c>
      <c r="D67" s="11">
        <f>SUM(D68)</f>
        <v>110</v>
      </c>
      <c r="E67" s="11">
        <f>SUM(E68)</f>
        <v>0</v>
      </c>
      <c r="F67" s="11">
        <f>SUM(F68)</f>
        <v>110</v>
      </c>
      <c r="G67" s="11">
        <f>SUM(G68)</f>
        <v>0</v>
      </c>
      <c r="H67" s="11">
        <f>SUM(H68)</f>
        <v>100</v>
      </c>
      <c r="I67" s="11">
        <f aca="true" t="shared" si="31" ref="I67:W67">SUM(I68)</f>
        <v>0</v>
      </c>
      <c r="J67" s="11">
        <f t="shared" si="31"/>
        <v>100</v>
      </c>
      <c r="K67" s="11">
        <f t="shared" si="31"/>
        <v>0</v>
      </c>
      <c r="L67" s="11">
        <f t="shared" si="31"/>
        <v>100</v>
      </c>
      <c r="M67" s="11">
        <v>90.9</v>
      </c>
      <c r="N67" s="11">
        <v>100</v>
      </c>
      <c r="O67" s="11">
        <f t="shared" si="31"/>
        <v>0</v>
      </c>
      <c r="P67" s="11"/>
      <c r="Q67" s="11"/>
      <c r="R67" s="11">
        <f t="shared" si="31"/>
        <v>100</v>
      </c>
      <c r="S67" s="11">
        <v>90.9</v>
      </c>
      <c r="T67" s="11">
        <v>100</v>
      </c>
      <c r="U67" s="11">
        <v>0</v>
      </c>
      <c r="V67" s="11"/>
      <c r="W67" s="11"/>
    </row>
    <row r="68" spans="1:23" ht="12.75">
      <c r="A68" s="4" t="s">
        <v>198</v>
      </c>
      <c r="B68" s="4" t="s">
        <v>20</v>
      </c>
      <c r="C68" s="7" t="s">
        <v>85</v>
      </c>
      <c r="D68" s="9">
        <v>110</v>
      </c>
      <c r="E68" s="9">
        <v>0</v>
      </c>
      <c r="F68" s="9">
        <v>110</v>
      </c>
      <c r="G68" s="9"/>
      <c r="H68" s="9">
        <v>100</v>
      </c>
      <c r="I68" s="9">
        <v>0</v>
      </c>
      <c r="J68" s="9">
        <v>100</v>
      </c>
      <c r="K68" s="9"/>
      <c r="L68" s="10">
        <v>100</v>
      </c>
      <c r="M68" s="10">
        <v>90.9</v>
      </c>
      <c r="N68" s="10">
        <v>100</v>
      </c>
      <c r="O68" s="10"/>
      <c r="P68" s="10"/>
      <c r="Q68" s="10"/>
      <c r="R68" s="10">
        <v>100</v>
      </c>
      <c r="S68" s="10">
        <v>90.9</v>
      </c>
      <c r="T68" s="10">
        <v>100</v>
      </c>
      <c r="U68" s="10"/>
      <c r="V68" s="10"/>
      <c r="W68" s="10"/>
    </row>
    <row r="69" spans="1:23" ht="24">
      <c r="A69" s="8" t="s">
        <v>199</v>
      </c>
      <c r="B69" s="8"/>
      <c r="C69" s="5" t="s">
        <v>431</v>
      </c>
      <c r="D69" s="11">
        <f>SUM(D70)</f>
        <v>20</v>
      </c>
      <c r="E69" s="11">
        <f aca="true" t="shared" si="32" ref="E69:G70">SUM(E70)</f>
        <v>0</v>
      </c>
      <c r="F69" s="11">
        <f t="shared" si="32"/>
        <v>20</v>
      </c>
      <c r="G69" s="11">
        <f t="shared" si="32"/>
        <v>0</v>
      </c>
      <c r="H69" s="11">
        <f>SUM(H70)</f>
        <v>20</v>
      </c>
      <c r="I69" s="11">
        <f aca="true" t="shared" si="33" ref="I69:W70">SUM(I70)</f>
        <v>0</v>
      </c>
      <c r="J69" s="11">
        <f t="shared" si="33"/>
        <v>20</v>
      </c>
      <c r="K69" s="11">
        <f t="shared" si="33"/>
        <v>0</v>
      </c>
      <c r="L69" s="11">
        <f t="shared" si="33"/>
        <v>14.4</v>
      </c>
      <c r="M69" s="11">
        <v>72</v>
      </c>
      <c r="N69" s="11">
        <v>72</v>
      </c>
      <c r="O69" s="11">
        <f t="shared" si="33"/>
        <v>0</v>
      </c>
      <c r="P69" s="11"/>
      <c r="Q69" s="11"/>
      <c r="R69" s="11">
        <f t="shared" si="33"/>
        <v>14.4</v>
      </c>
      <c r="S69" s="11">
        <v>72</v>
      </c>
      <c r="T69" s="11">
        <v>72</v>
      </c>
      <c r="U69" s="11">
        <v>0</v>
      </c>
      <c r="V69" s="11"/>
      <c r="W69" s="11"/>
    </row>
    <row r="70" spans="1:23" ht="36">
      <c r="A70" s="8" t="s">
        <v>200</v>
      </c>
      <c r="B70" s="8"/>
      <c r="C70" s="5" t="s">
        <v>193</v>
      </c>
      <c r="D70" s="11">
        <f>SUM(D71)</f>
        <v>20</v>
      </c>
      <c r="E70" s="11">
        <f t="shared" si="32"/>
        <v>0</v>
      </c>
      <c r="F70" s="11">
        <f t="shared" si="32"/>
        <v>20</v>
      </c>
      <c r="G70" s="11">
        <f t="shared" si="32"/>
        <v>0</v>
      </c>
      <c r="H70" s="11">
        <f>SUM(H71)</f>
        <v>20</v>
      </c>
      <c r="I70" s="11">
        <f t="shared" si="33"/>
        <v>0</v>
      </c>
      <c r="J70" s="11">
        <f t="shared" si="33"/>
        <v>20</v>
      </c>
      <c r="K70" s="11">
        <f t="shared" si="33"/>
        <v>0</v>
      </c>
      <c r="L70" s="11">
        <f t="shared" si="33"/>
        <v>14.4</v>
      </c>
      <c r="M70" s="11">
        <v>72</v>
      </c>
      <c r="N70" s="11">
        <v>72</v>
      </c>
      <c r="O70" s="11">
        <f t="shared" si="33"/>
        <v>0</v>
      </c>
      <c r="P70" s="11"/>
      <c r="Q70" s="11"/>
      <c r="R70" s="11">
        <f t="shared" si="33"/>
        <v>14.4</v>
      </c>
      <c r="S70" s="11">
        <v>72</v>
      </c>
      <c r="T70" s="11">
        <v>72</v>
      </c>
      <c r="U70" s="11">
        <v>0</v>
      </c>
      <c r="V70" s="11"/>
      <c r="W70" s="11"/>
    </row>
    <row r="71" spans="1:23" ht="36">
      <c r="A71" s="4" t="s">
        <v>201</v>
      </c>
      <c r="B71" s="4" t="s">
        <v>21</v>
      </c>
      <c r="C71" s="7" t="s">
        <v>86</v>
      </c>
      <c r="D71" s="9">
        <v>20</v>
      </c>
      <c r="E71" s="9">
        <v>0</v>
      </c>
      <c r="F71" s="9">
        <v>20</v>
      </c>
      <c r="G71" s="9"/>
      <c r="H71" s="9">
        <v>20</v>
      </c>
      <c r="I71" s="9">
        <v>0</v>
      </c>
      <c r="J71" s="9">
        <v>20</v>
      </c>
      <c r="K71" s="9"/>
      <c r="L71" s="10">
        <v>14.4</v>
      </c>
      <c r="M71" s="10">
        <v>72</v>
      </c>
      <c r="N71" s="10">
        <v>72</v>
      </c>
      <c r="O71" s="10"/>
      <c r="P71" s="10"/>
      <c r="Q71" s="10"/>
      <c r="R71" s="10">
        <v>14.4</v>
      </c>
      <c r="S71" s="10">
        <v>72</v>
      </c>
      <c r="T71" s="10">
        <v>72</v>
      </c>
      <c r="U71" s="10"/>
      <c r="V71" s="10"/>
      <c r="W71" s="10"/>
    </row>
    <row r="72" spans="1:23" ht="12.75">
      <c r="A72" s="16" t="s">
        <v>205</v>
      </c>
      <c r="B72" s="16"/>
      <c r="C72" s="17" t="s">
        <v>424</v>
      </c>
      <c r="D72" s="19">
        <f aca="true" t="shared" si="34" ref="D72:U72">SUM(D73,D81,D91,D96,D102,D106,D112)</f>
        <v>368909.19999999995</v>
      </c>
      <c r="E72" s="19">
        <f t="shared" si="34"/>
        <v>228449.8</v>
      </c>
      <c r="F72" s="19">
        <f t="shared" si="34"/>
        <v>140459.4</v>
      </c>
      <c r="G72" s="19">
        <f t="shared" si="34"/>
        <v>0</v>
      </c>
      <c r="H72" s="19">
        <f t="shared" si="34"/>
        <v>436924.69999999995</v>
      </c>
      <c r="I72" s="19">
        <f t="shared" si="34"/>
        <v>242714.19999999995</v>
      </c>
      <c r="J72" s="19">
        <f t="shared" si="34"/>
        <v>194210.49999999997</v>
      </c>
      <c r="K72" s="19">
        <f t="shared" si="34"/>
        <v>0</v>
      </c>
      <c r="L72" s="19">
        <f t="shared" si="34"/>
        <v>430742.7</v>
      </c>
      <c r="M72" s="19">
        <v>116.8</v>
      </c>
      <c r="N72" s="19">
        <v>98.6</v>
      </c>
      <c r="O72" s="19">
        <f t="shared" si="34"/>
        <v>241744.39999999997</v>
      </c>
      <c r="P72" s="19">
        <v>105.8</v>
      </c>
      <c r="Q72" s="19">
        <v>99.6</v>
      </c>
      <c r="R72" s="19">
        <f t="shared" si="34"/>
        <v>188998.30000000002</v>
      </c>
      <c r="S72" s="19">
        <v>134.6</v>
      </c>
      <c r="T72" s="19">
        <v>97.3</v>
      </c>
      <c r="U72" s="19">
        <v>0</v>
      </c>
      <c r="V72" s="19"/>
      <c r="W72" s="19"/>
    </row>
    <row r="73" spans="1:23" ht="12.75">
      <c r="A73" s="8" t="s">
        <v>206</v>
      </c>
      <c r="B73" s="8"/>
      <c r="C73" s="5" t="s">
        <v>203</v>
      </c>
      <c r="D73" s="11">
        <f>SUM(D74,D76,D78)</f>
        <v>56735.399999999994</v>
      </c>
      <c r="E73" s="11">
        <f>SUM(E74,E76,E78)</f>
        <v>32614.6</v>
      </c>
      <c r="F73" s="11">
        <f>SUM(F74,F76,F78)</f>
        <v>24120.8</v>
      </c>
      <c r="G73" s="11">
        <f>SUM(G74,G76,G78)</f>
        <v>0</v>
      </c>
      <c r="H73" s="11">
        <f>SUM(H74,H76,H78)</f>
        <v>68984.5</v>
      </c>
      <c r="I73" s="11">
        <f aca="true" t="shared" si="35" ref="I73:R73">SUM(I74,I76,I78)</f>
        <v>32477.5</v>
      </c>
      <c r="J73" s="11">
        <f t="shared" si="35"/>
        <v>36507</v>
      </c>
      <c r="K73" s="11">
        <f>SUM(K74,K76,K78)</f>
        <v>0</v>
      </c>
      <c r="L73" s="11">
        <f t="shared" si="35"/>
        <v>68872.2</v>
      </c>
      <c r="M73" s="11">
        <v>121.4</v>
      </c>
      <c r="N73" s="11">
        <v>99.8</v>
      </c>
      <c r="O73" s="11">
        <f t="shared" si="35"/>
        <v>32475.1</v>
      </c>
      <c r="P73" s="11">
        <v>99.6</v>
      </c>
      <c r="Q73" s="11">
        <v>100</v>
      </c>
      <c r="R73" s="11">
        <f t="shared" si="35"/>
        <v>36397.1</v>
      </c>
      <c r="S73" s="11">
        <v>150.9</v>
      </c>
      <c r="T73" s="11">
        <v>99.7</v>
      </c>
      <c r="U73" s="11">
        <v>0</v>
      </c>
      <c r="V73" s="11"/>
      <c r="W73" s="11"/>
    </row>
    <row r="74" spans="1:23" ht="36.75" customHeight="1">
      <c r="A74" s="8" t="s">
        <v>207</v>
      </c>
      <c r="B74" s="8"/>
      <c r="C74" s="12" t="s">
        <v>204</v>
      </c>
      <c r="D74" s="11">
        <f>SUM(D75)</f>
        <v>25020.1</v>
      </c>
      <c r="E74" s="11">
        <f>SUM(E75)</f>
        <v>25020.1</v>
      </c>
      <c r="F74" s="11">
        <f>SUM(F75)</f>
        <v>0</v>
      </c>
      <c r="G74" s="11">
        <f>SUM(G75)</f>
        <v>0</v>
      </c>
      <c r="H74" s="11">
        <f>SUM(H75)</f>
        <v>26056.3</v>
      </c>
      <c r="I74" s="11">
        <f aca="true" t="shared" si="36" ref="I74:W74">SUM(I75)</f>
        <v>26056.3</v>
      </c>
      <c r="J74" s="11">
        <f t="shared" si="36"/>
        <v>0</v>
      </c>
      <c r="K74" s="11">
        <f t="shared" si="36"/>
        <v>0</v>
      </c>
      <c r="L74" s="11">
        <f t="shared" si="36"/>
        <v>26056.3</v>
      </c>
      <c r="M74" s="11">
        <v>104.1</v>
      </c>
      <c r="N74" s="11">
        <v>100</v>
      </c>
      <c r="O74" s="11">
        <f t="shared" si="36"/>
        <v>26056.3</v>
      </c>
      <c r="P74" s="11">
        <v>104.1</v>
      </c>
      <c r="Q74" s="11">
        <v>100</v>
      </c>
      <c r="R74" s="11">
        <f t="shared" si="36"/>
        <v>0</v>
      </c>
      <c r="S74" s="11"/>
      <c r="T74" s="11"/>
      <c r="U74" s="11">
        <v>0</v>
      </c>
      <c r="V74" s="11"/>
      <c r="W74" s="11"/>
    </row>
    <row r="75" spans="1:23" ht="36">
      <c r="A75" s="4" t="s">
        <v>208</v>
      </c>
      <c r="B75" s="4" t="s">
        <v>378</v>
      </c>
      <c r="C75" s="7" t="s">
        <v>87</v>
      </c>
      <c r="D75" s="9">
        <v>25020.1</v>
      </c>
      <c r="E75" s="9">
        <v>25020.1</v>
      </c>
      <c r="F75" s="9"/>
      <c r="G75" s="9"/>
      <c r="H75" s="9">
        <v>26056.3</v>
      </c>
      <c r="I75" s="9">
        <v>26056.3</v>
      </c>
      <c r="J75" s="9"/>
      <c r="K75" s="9"/>
      <c r="L75" s="10">
        <v>26056.3</v>
      </c>
      <c r="M75" s="10">
        <v>104.1</v>
      </c>
      <c r="N75" s="10">
        <v>100</v>
      </c>
      <c r="O75" s="10">
        <v>26056.3</v>
      </c>
      <c r="P75" s="10">
        <v>104.1</v>
      </c>
      <c r="Q75" s="10">
        <v>100</v>
      </c>
      <c r="R75" s="10"/>
      <c r="S75" s="10"/>
      <c r="T75" s="10"/>
      <c r="U75" s="10"/>
      <c r="V75" s="10"/>
      <c r="W75" s="10"/>
    </row>
    <row r="76" spans="1:23" ht="24">
      <c r="A76" s="8" t="s">
        <v>210</v>
      </c>
      <c r="B76" s="8"/>
      <c r="C76" s="5" t="s">
        <v>209</v>
      </c>
      <c r="D76" s="11">
        <f>SUM(D77)</f>
        <v>23525.6</v>
      </c>
      <c r="E76" s="11">
        <f>SUM(E77)</f>
        <v>0</v>
      </c>
      <c r="F76" s="11">
        <f>SUM(F77)</f>
        <v>23525.6</v>
      </c>
      <c r="G76" s="11">
        <f>SUM(G77)</f>
        <v>0</v>
      </c>
      <c r="H76" s="11">
        <f>SUM(H77)</f>
        <v>36011.8</v>
      </c>
      <c r="I76" s="11">
        <f aca="true" t="shared" si="37" ref="I76:W76">SUM(I77)</f>
        <v>0</v>
      </c>
      <c r="J76" s="11">
        <f t="shared" si="37"/>
        <v>36011.8</v>
      </c>
      <c r="K76" s="11">
        <f t="shared" si="37"/>
        <v>0</v>
      </c>
      <c r="L76" s="11">
        <f t="shared" si="37"/>
        <v>35969.6</v>
      </c>
      <c r="M76" s="11">
        <v>152.9</v>
      </c>
      <c r="N76" s="11">
        <v>99.9</v>
      </c>
      <c r="O76" s="11">
        <f t="shared" si="37"/>
        <v>0</v>
      </c>
      <c r="P76" s="11"/>
      <c r="Q76" s="11"/>
      <c r="R76" s="11">
        <f t="shared" si="37"/>
        <v>35969.6</v>
      </c>
      <c r="S76" s="11">
        <v>152.9</v>
      </c>
      <c r="T76" s="11">
        <v>99.9</v>
      </c>
      <c r="U76" s="11">
        <v>0</v>
      </c>
      <c r="V76" s="11"/>
      <c r="W76" s="11"/>
    </row>
    <row r="77" spans="1:23" ht="24">
      <c r="A77" s="4" t="s">
        <v>211</v>
      </c>
      <c r="B77" s="4" t="s">
        <v>22</v>
      </c>
      <c r="C77" s="7" t="s">
        <v>83</v>
      </c>
      <c r="D77" s="9">
        <v>23525.6</v>
      </c>
      <c r="E77" s="9">
        <v>0</v>
      </c>
      <c r="F77" s="9">
        <v>23525.6</v>
      </c>
      <c r="G77" s="9"/>
      <c r="H77" s="9">
        <v>36011.8</v>
      </c>
      <c r="I77" s="9">
        <v>0</v>
      </c>
      <c r="J77" s="9">
        <v>36011.8</v>
      </c>
      <c r="K77" s="9"/>
      <c r="L77" s="10">
        <v>35969.6</v>
      </c>
      <c r="M77" s="10">
        <v>152.9</v>
      </c>
      <c r="N77" s="10">
        <v>99.9</v>
      </c>
      <c r="O77" s="10"/>
      <c r="P77" s="10"/>
      <c r="Q77" s="10"/>
      <c r="R77" s="10">
        <v>35969.6</v>
      </c>
      <c r="S77" s="10">
        <v>152.9</v>
      </c>
      <c r="T77" s="10">
        <v>99.9</v>
      </c>
      <c r="U77" s="10"/>
      <c r="V77" s="10"/>
      <c r="W77" s="10"/>
    </row>
    <row r="78" spans="1:23" ht="12.75">
      <c r="A78" s="8" t="s">
        <v>213</v>
      </c>
      <c r="B78" s="8"/>
      <c r="C78" s="5" t="s">
        <v>212</v>
      </c>
      <c r="D78" s="11">
        <f>SUM(D79:D80)</f>
        <v>8189.7</v>
      </c>
      <c r="E78" s="11">
        <f>SUM(E79:E80)</f>
        <v>7594.5</v>
      </c>
      <c r="F78" s="11">
        <f>SUM(F79:F80)</f>
        <v>595.2</v>
      </c>
      <c r="G78" s="11">
        <f>SUM(G79:G80)</f>
        <v>0</v>
      </c>
      <c r="H78" s="11">
        <f>SUM(H79:H80)</f>
        <v>6916.4</v>
      </c>
      <c r="I78" s="11">
        <f aca="true" t="shared" si="38" ref="I78:R78">SUM(I79:I80)</f>
        <v>6421.2</v>
      </c>
      <c r="J78" s="11">
        <f t="shared" si="38"/>
        <v>495.2</v>
      </c>
      <c r="K78" s="11">
        <f t="shared" si="38"/>
        <v>0</v>
      </c>
      <c r="L78" s="11">
        <f t="shared" si="38"/>
        <v>6846.3</v>
      </c>
      <c r="M78" s="11">
        <v>83.6</v>
      </c>
      <c r="N78" s="11">
        <v>99</v>
      </c>
      <c r="O78" s="11">
        <f t="shared" si="38"/>
        <v>6418.8</v>
      </c>
      <c r="P78" s="11">
        <v>84.5</v>
      </c>
      <c r="Q78" s="11">
        <v>100</v>
      </c>
      <c r="R78" s="11">
        <f t="shared" si="38"/>
        <v>427.5</v>
      </c>
      <c r="S78" s="11">
        <v>71.8</v>
      </c>
      <c r="T78" s="11">
        <v>86.3</v>
      </c>
      <c r="U78" s="11">
        <v>0</v>
      </c>
      <c r="V78" s="11"/>
      <c r="W78" s="11"/>
    </row>
    <row r="79" spans="1:23" ht="24">
      <c r="A79" s="4" t="s">
        <v>214</v>
      </c>
      <c r="B79" s="4" t="s">
        <v>23</v>
      </c>
      <c r="C79" s="7" t="s">
        <v>88</v>
      </c>
      <c r="D79" s="9">
        <v>595.2</v>
      </c>
      <c r="E79" s="9">
        <v>0</v>
      </c>
      <c r="F79" s="9">
        <v>595.2</v>
      </c>
      <c r="G79" s="9"/>
      <c r="H79" s="9">
        <v>495.2</v>
      </c>
      <c r="I79" s="9">
        <v>0</v>
      </c>
      <c r="J79" s="9">
        <v>495.2</v>
      </c>
      <c r="K79" s="9"/>
      <c r="L79" s="10">
        <v>427.5</v>
      </c>
      <c r="M79" s="10">
        <v>71.8</v>
      </c>
      <c r="N79" s="10">
        <v>86.3</v>
      </c>
      <c r="O79" s="10"/>
      <c r="P79" s="10"/>
      <c r="Q79" s="10"/>
      <c r="R79" s="10">
        <v>427.5</v>
      </c>
      <c r="S79" s="10">
        <v>71.8</v>
      </c>
      <c r="T79" s="10">
        <v>86.3</v>
      </c>
      <c r="U79" s="10"/>
      <c r="V79" s="10"/>
      <c r="W79" s="10"/>
    </row>
    <row r="80" spans="1:23" ht="24">
      <c r="A80" s="4" t="s">
        <v>215</v>
      </c>
      <c r="B80" s="4" t="s">
        <v>24</v>
      </c>
      <c r="C80" s="7" t="s">
        <v>89</v>
      </c>
      <c r="D80" s="9">
        <v>7594.5</v>
      </c>
      <c r="E80" s="9">
        <v>7594.5</v>
      </c>
      <c r="F80" s="9"/>
      <c r="G80" s="9"/>
      <c r="H80" s="9">
        <v>6421.2</v>
      </c>
      <c r="I80" s="9">
        <v>6421.2</v>
      </c>
      <c r="J80" s="9"/>
      <c r="K80" s="9"/>
      <c r="L80" s="10">
        <v>6418.8</v>
      </c>
      <c r="M80" s="10">
        <v>84.5</v>
      </c>
      <c r="N80" s="10">
        <v>100</v>
      </c>
      <c r="O80" s="10">
        <v>6418.8</v>
      </c>
      <c r="P80" s="10">
        <v>84.5</v>
      </c>
      <c r="Q80" s="10">
        <v>100</v>
      </c>
      <c r="R80" s="10"/>
      <c r="S80" s="10"/>
      <c r="T80" s="10"/>
      <c r="U80" s="10"/>
      <c r="V80" s="10"/>
      <c r="W80" s="10"/>
    </row>
    <row r="81" spans="1:23" ht="12.75">
      <c r="A81" s="8" t="s">
        <v>218</v>
      </c>
      <c r="B81" s="8"/>
      <c r="C81" s="5" t="s">
        <v>216</v>
      </c>
      <c r="D81" s="11">
        <f>SUM(D82,D84,D87,D89)</f>
        <v>254237.99999999997</v>
      </c>
      <c r="E81" s="11">
        <f aca="true" t="shared" si="39" ref="E81:U81">SUM(E82,E84,E87,E89)</f>
        <v>167090.69999999998</v>
      </c>
      <c r="F81" s="11">
        <f t="shared" si="39"/>
        <v>87147.29999999999</v>
      </c>
      <c r="G81" s="11">
        <f t="shared" si="39"/>
        <v>0</v>
      </c>
      <c r="H81" s="11">
        <f t="shared" si="39"/>
        <v>291706.1</v>
      </c>
      <c r="I81" s="11">
        <f t="shared" si="39"/>
        <v>173351.69999999998</v>
      </c>
      <c r="J81" s="11">
        <f t="shared" si="39"/>
        <v>118354.4</v>
      </c>
      <c r="K81" s="11">
        <f t="shared" si="39"/>
        <v>0</v>
      </c>
      <c r="L81" s="11">
        <f t="shared" si="39"/>
        <v>287747</v>
      </c>
      <c r="M81" s="11">
        <v>113.2</v>
      </c>
      <c r="N81" s="11">
        <v>98.6</v>
      </c>
      <c r="O81" s="11">
        <f t="shared" si="39"/>
        <v>172662.4</v>
      </c>
      <c r="P81" s="11">
        <v>103.3</v>
      </c>
      <c r="Q81" s="11">
        <v>99.6</v>
      </c>
      <c r="R81" s="11">
        <f t="shared" si="39"/>
        <v>115084.6</v>
      </c>
      <c r="S81" s="11">
        <v>132.1</v>
      </c>
      <c r="T81" s="11">
        <v>97.2</v>
      </c>
      <c r="U81" s="11">
        <v>0</v>
      </c>
      <c r="V81" s="11"/>
      <c r="W81" s="11"/>
    </row>
    <row r="82" spans="1:23" ht="71.25" customHeight="1">
      <c r="A82" s="8" t="s">
        <v>219</v>
      </c>
      <c r="B82" s="8"/>
      <c r="C82" s="13" t="s">
        <v>217</v>
      </c>
      <c r="D82" s="11">
        <f>SUM(D83)</f>
        <v>165033.4</v>
      </c>
      <c r="E82" s="11">
        <f>SUM(E83)</f>
        <v>165033.4</v>
      </c>
      <c r="F82" s="11">
        <f>SUM(F83)</f>
        <v>0</v>
      </c>
      <c r="G82" s="11">
        <f>SUM(G83)</f>
        <v>0</v>
      </c>
      <c r="H82" s="11">
        <f>SUM(H83)</f>
        <v>171450.3</v>
      </c>
      <c r="I82" s="11">
        <f aca="true" t="shared" si="40" ref="I82:W82">SUM(I83)</f>
        <v>171450.3</v>
      </c>
      <c r="J82" s="11">
        <f t="shared" si="40"/>
        <v>0</v>
      </c>
      <c r="K82" s="11">
        <f t="shared" si="40"/>
        <v>0</v>
      </c>
      <c r="L82" s="11">
        <f t="shared" si="40"/>
        <v>171450.3</v>
      </c>
      <c r="M82" s="11">
        <v>103.9</v>
      </c>
      <c r="N82" s="11">
        <v>100</v>
      </c>
      <c r="O82" s="11">
        <f t="shared" si="40"/>
        <v>171450.3</v>
      </c>
      <c r="P82" s="11">
        <v>103.9</v>
      </c>
      <c r="Q82" s="11">
        <v>100</v>
      </c>
      <c r="R82" s="11">
        <f t="shared" si="40"/>
        <v>0</v>
      </c>
      <c r="S82" s="11"/>
      <c r="T82" s="11"/>
      <c r="U82" s="11">
        <v>0</v>
      </c>
      <c r="V82" s="11"/>
      <c r="W82" s="11"/>
    </row>
    <row r="83" spans="1:23" ht="60">
      <c r="A83" s="4" t="s">
        <v>220</v>
      </c>
      <c r="B83" s="4" t="s">
        <v>379</v>
      </c>
      <c r="C83" s="14" t="s">
        <v>90</v>
      </c>
      <c r="D83" s="9">
        <v>165033.4</v>
      </c>
      <c r="E83" s="9">
        <v>165033.4</v>
      </c>
      <c r="F83" s="9"/>
      <c r="G83" s="9"/>
      <c r="H83" s="9">
        <v>171450.3</v>
      </c>
      <c r="I83" s="9">
        <v>171450.3</v>
      </c>
      <c r="J83" s="9"/>
      <c r="K83" s="9"/>
      <c r="L83" s="10">
        <v>171450.3</v>
      </c>
      <c r="M83" s="10">
        <v>103.9</v>
      </c>
      <c r="N83" s="10">
        <v>100</v>
      </c>
      <c r="O83" s="10">
        <v>171450.3</v>
      </c>
      <c r="P83" s="10">
        <v>103.9</v>
      </c>
      <c r="Q83" s="10">
        <v>100</v>
      </c>
      <c r="R83" s="10"/>
      <c r="S83" s="10"/>
      <c r="T83" s="10"/>
      <c r="U83" s="10"/>
      <c r="V83" s="10"/>
      <c r="W83" s="10"/>
    </row>
    <row r="84" spans="1:23" ht="24">
      <c r="A84" s="8" t="s">
        <v>221</v>
      </c>
      <c r="B84" s="8"/>
      <c r="C84" s="15" t="s">
        <v>209</v>
      </c>
      <c r="D84" s="11">
        <f>SUM(D85:D86)</f>
        <v>86661.79999999999</v>
      </c>
      <c r="E84" s="11">
        <f>SUM(E85:E86)</f>
        <v>0</v>
      </c>
      <c r="F84" s="11">
        <f>SUM(F85:F86)</f>
        <v>86661.79999999999</v>
      </c>
      <c r="G84" s="11">
        <f>SUM(G85:G86)</f>
        <v>0</v>
      </c>
      <c r="H84" s="11">
        <f>SUM(H85:H86)</f>
        <v>117868.9</v>
      </c>
      <c r="I84" s="11">
        <f aca="true" t="shared" si="41" ref="I84:R84">SUM(I85:I86)</f>
        <v>0</v>
      </c>
      <c r="J84" s="11">
        <f t="shared" si="41"/>
        <v>117868.9</v>
      </c>
      <c r="K84" s="11">
        <f t="shared" si="41"/>
        <v>0</v>
      </c>
      <c r="L84" s="11">
        <f t="shared" si="41"/>
        <v>114784.90000000001</v>
      </c>
      <c r="M84" s="11">
        <v>132.5</v>
      </c>
      <c r="N84" s="11">
        <v>97.4</v>
      </c>
      <c r="O84" s="11">
        <f t="shared" si="41"/>
        <v>0</v>
      </c>
      <c r="P84" s="11"/>
      <c r="Q84" s="11"/>
      <c r="R84" s="11">
        <f t="shared" si="41"/>
        <v>114784.90000000001</v>
      </c>
      <c r="S84" s="11">
        <v>132.5</v>
      </c>
      <c r="T84" s="11">
        <v>97.4</v>
      </c>
      <c r="U84" s="11">
        <v>0</v>
      </c>
      <c r="V84" s="11"/>
      <c r="W84" s="11"/>
    </row>
    <row r="85" spans="1:23" ht="24">
      <c r="A85" s="4" t="s">
        <v>222</v>
      </c>
      <c r="B85" s="4" t="s">
        <v>25</v>
      </c>
      <c r="C85" s="7" t="s">
        <v>83</v>
      </c>
      <c r="D85" s="9">
        <v>86487.9</v>
      </c>
      <c r="E85" s="9">
        <v>0</v>
      </c>
      <c r="F85" s="9">
        <v>86487.9</v>
      </c>
      <c r="G85" s="9"/>
      <c r="H85" s="9">
        <v>117695</v>
      </c>
      <c r="I85" s="9">
        <v>0</v>
      </c>
      <c r="J85" s="9">
        <v>117695</v>
      </c>
      <c r="K85" s="9"/>
      <c r="L85" s="10">
        <v>114620.3</v>
      </c>
      <c r="M85" s="10">
        <v>132.5</v>
      </c>
      <c r="N85" s="10">
        <v>97.4</v>
      </c>
      <c r="O85" s="10"/>
      <c r="P85" s="10"/>
      <c r="Q85" s="10"/>
      <c r="R85" s="10">
        <v>114620.3</v>
      </c>
      <c r="S85" s="10">
        <v>132.5</v>
      </c>
      <c r="T85" s="10">
        <v>97.4</v>
      </c>
      <c r="U85" s="10"/>
      <c r="V85" s="10"/>
      <c r="W85" s="10"/>
    </row>
    <row r="86" spans="1:23" ht="24">
      <c r="A86" s="4" t="s">
        <v>223</v>
      </c>
      <c r="B86" s="4" t="s">
        <v>26</v>
      </c>
      <c r="C86" s="7" t="s">
        <v>91</v>
      </c>
      <c r="D86" s="9">
        <v>173.9</v>
      </c>
      <c r="E86" s="9">
        <v>0</v>
      </c>
      <c r="F86" s="9">
        <v>173.9</v>
      </c>
      <c r="G86" s="9"/>
      <c r="H86" s="9">
        <v>173.9</v>
      </c>
      <c r="I86" s="9">
        <v>0</v>
      </c>
      <c r="J86" s="9">
        <v>173.9</v>
      </c>
      <c r="K86" s="9"/>
      <c r="L86" s="10">
        <v>164.6</v>
      </c>
      <c r="M86" s="10">
        <v>94.7</v>
      </c>
      <c r="N86" s="10">
        <v>94.7</v>
      </c>
      <c r="O86" s="10"/>
      <c r="P86" s="10"/>
      <c r="Q86" s="10"/>
      <c r="R86" s="10">
        <v>164.6</v>
      </c>
      <c r="S86" s="10">
        <v>94.7</v>
      </c>
      <c r="T86" s="10">
        <v>94.7</v>
      </c>
      <c r="U86" s="10"/>
      <c r="V86" s="10"/>
      <c r="W86" s="10"/>
    </row>
    <row r="87" spans="1:23" ht="24">
      <c r="A87" s="8" t="s">
        <v>225</v>
      </c>
      <c r="B87" s="8"/>
      <c r="C87" s="5" t="s">
        <v>224</v>
      </c>
      <c r="D87" s="11">
        <f>SUM(D88)</f>
        <v>43</v>
      </c>
      <c r="E87" s="11">
        <f>SUM(E88)</f>
        <v>0</v>
      </c>
      <c r="F87" s="11">
        <f>SUM(F88)</f>
        <v>43</v>
      </c>
      <c r="G87" s="11">
        <f>SUM(G88)</f>
        <v>0</v>
      </c>
      <c r="H87" s="11">
        <f>SUM(H88)</f>
        <v>43</v>
      </c>
      <c r="I87" s="11">
        <f aca="true" t="shared" si="42" ref="I87:W87">SUM(I88)</f>
        <v>0</v>
      </c>
      <c r="J87" s="11">
        <f t="shared" si="42"/>
        <v>43</v>
      </c>
      <c r="K87" s="11">
        <f t="shared" si="42"/>
        <v>0</v>
      </c>
      <c r="L87" s="11">
        <f t="shared" si="42"/>
        <v>39</v>
      </c>
      <c r="M87" s="11">
        <v>90.7</v>
      </c>
      <c r="N87" s="11">
        <v>90.7</v>
      </c>
      <c r="O87" s="11">
        <f t="shared" si="42"/>
        <v>0</v>
      </c>
      <c r="P87" s="11"/>
      <c r="Q87" s="11"/>
      <c r="R87" s="11">
        <f t="shared" si="42"/>
        <v>39</v>
      </c>
      <c r="S87" s="11">
        <v>90.7</v>
      </c>
      <c r="T87" s="11">
        <v>90.7</v>
      </c>
      <c r="U87" s="11">
        <v>0</v>
      </c>
      <c r="V87" s="11"/>
      <c r="W87" s="11"/>
    </row>
    <row r="88" spans="1:23" ht="24">
      <c r="A88" s="4" t="s">
        <v>226</v>
      </c>
      <c r="B88" s="4" t="s">
        <v>27</v>
      </c>
      <c r="C88" s="7" t="s">
        <v>91</v>
      </c>
      <c r="D88" s="9">
        <v>43</v>
      </c>
      <c r="E88" s="9">
        <v>0</v>
      </c>
      <c r="F88" s="9">
        <v>43</v>
      </c>
      <c r="G88" s="9"/>
      <c r="H88" s="9">
        <v>43</v>
      </c>
      <c r="I88" s="9">
        <v>0</v>
      </c>
      <c r="J88" s="9">
        <v>43</v>
      </c>
      <c r="K88" s="9"/>
      <c r="L88" s="10">
        <v>39</v>
      </c>
      <c r="M88" s="10">
        <v>90.7</v>
      </c>
      <c r="N88" s="10">
        <v>90.7</v>
      </c>
      <c r="O88" s="10"/>
      <c r="P88" s="10"/>
      <c r="Q88" s="10"/>
      <c r="R88" s="10">
        <v>39</v>
      </c>
      <c r="S88" s="10">
        <v>90.7</v>
      </c>
      <c r="T88" s="10">
        <v>90.7</v>
      </c>
      <c r="U88" s="10"/>
      <c r="V88" s="10"/>
      <c r="W88" s="10"/>
    </row>
    <row r="89" spans="1:23" ht="44.25" customHeight="1">
      <c r="A89" s="8" t="s">
        <v>394</v>
      </c>
      <c r="B89" s="8"/>
      <c r="C89" s="5" t="s">
        <v>395</v>
      </c>
      <c r="D89" s="11">
        <f>SUM(D90)</f>
        <v>2499.8</v>
      </c>
      <c r="E89" s="11">
        <f aca="true" t="shared" si="43" ref="E89:W89">SUM(E90)</f>
        <v>2057.3</v>
      </c>
      <c r="F89" s="11">
        <f t="shared" si="43"/>
        <v>442.5</v>
      </c>
      <c r="G89" s="11">
        <f t="shared" si="43"/>
        <v>0</v>
      </c>
      <c r="H89" s="11">
        <f t="shared" si="43"/>
        <v>2343.9</v>
      </c>
      <c r="I89" s="11">
        <f t="shared" si="43"/>
        <v>1901.4</v>
      </c>
      <c r="J89" s="11">
        <f t="shared" si="43"/>
        <v>442.5</v>
      </c>
      <c r="K89" s="11">
        <f t="shared" si="43"/>
        <v>0</v>
      </c>
      <c r="L89" s="11">
        <f t="shared" si="43"/>
        <v>1472.8</v>
      </c>
      <c r="M89" s="11">
        <v>58.9</v>
      </c>
      <c r="N89" s="11">
        <v>62.8</v>
      </c>
      <c r="O89" s="11">
        <f t="shared" si="43"/>
        <v>1212.1</v>
      </c>
      <c r="P89" s="11">
        <v>58.9</v>
      </c>
      <c r="Q89" s="11">
        <v>63.7</v>
      </c>
      <c r="R89" s="11">
        <f t="shared" si="43"/>
        <v>260.7</v>
      </c>
      <c r="S89" s="11">
        <v>58.9</v>
      </c>
      <c r="T89" s="11">
        <v>58.9</v>
      </c>
      <c r="U89" s="11">
        <v>0</v>
      </c>
      <c r="V89" s="11"/>
      <c r="W89" s="11"/>
    </row>
    <row r="90" spans="1:23" ht="36">
      <c r="A90" s="4" t="s">
        <v>398</v>
      </c>
      <c r="B90" s="4" t="s">
        <v>397</v>
      </c>
      <c r="C90" s="7" t="s">
        <v>396</v>
      </c>
      <c r="D90" s="9">
        <v>2499.8</v>
      </c>
      <c r="E90" s="9">
        <v>2057.3</v>
      </c>
      <c r="F90" s="9">
        <v>442.5</v>
      </c>
      <c r="G90" s="9"/>
      <c r="H90" s="9">
        <v>2343.9</v>
      </c>
      <c r="I90" s="9">
        <v>1901.4</v>
      </c>
      <c r="J90" s="9">
        <v>442.5</v>
      </c>
      <c r="K90" s="9"/>
      <c r="L90" s="10">
        <v>1472.8</v>
      </c>
      <c r="M90" s="10">
        <v>58.9</v>
      </c>
      <c r="N90" s="10">
        <v>62.8</v>
      </c>
      <c r="O90" s="10">
        <v>1212.1</v>
      </c>
      <c r="P90" s="10">
        <v>58.9</v>
      </c>
      <c r="Q90" s="10">
        <v>63.7</v>
      </c>
      <c r="R90" s="10">
        <v>260.7</v>
      </c>
      <c r="S90" s="10">
        <v>58.9</v>
      </c>
      <c r="T90" s="10">
        <v>58.9</v>
      </c>
      <c r="U90" s="10"/>
      <c r="V90" s="10"/>
      <c r="W90" s="10"/>
    </row>
    <row r="91" spans="1:23" ht="24">
      <c r="A91" s="8" t="s">
        <v>228</v>
      </c>
      <c r="B91" s="8"/>
      <c r="C91" s="5" t="s">
        <v>227</v>
      </c>
      <c r="D91" s="11">
        <f>SUM(D92,D94)</f>
        <v>17323.3</v>
      </c>
      <c r="E91" s="11">
        <f>SUM(E92,E94)</f>
        <v>0</v>
      </c>
      <c r="F91" s="11">
        <f>SUM(F92,F94)</f>
        <v>17323.3</v>
      </c>
      <c r="G91" s="11">
        <f>SUM(G92,G94)</f>
        <v>0</v>
      </c>
      <c r="H91" s="11">
        <f>SUM(H92,H94)</f>
        <v>20316.399999999998</v>
      </c>
      <c r="I91" s="11">
        <f aca="true" t="shared" si="44" ref="I91:R91">SUM(I92,I94)</f>
        <v>0</v>
      </c>
      <c r="J91" s="11">
        <f t="shared" si="44"/>
        <v>20316.399999999998</v>
      </c>
      <c r="K91" s="11">
        <f>SUM(K92,K94)</f>
        <v>0</v>
      </c>
      <c r="L91" s="11">
        <f t="shared" si="44"/>
        <v>20142.699999999997</v>
      </c>
      <c r="M91" s="11">
        <v>116.3</v>
      </c>
      <c r="N91" s="11">
        <v>99.1</v>
      </c>
      <c r="O91" s="11">
        <f t="shared" si="44"/>
        <v>0</v>
      </c>
      <c r="P91" s="11"/>
      <c r="Q91" s="11"/>
      <c r="R91" s="11">
        <f t="shared" si="44"/>
        <v>20142.699999999997</v>
      </c>
      <c r="S91" s="11">
        <v>116.3</v>
      </c>
      <c r="T91" s="11">
        <v>99.1</v>
      </c>
      <c r="U91" s="11">
        <v>0</v>
      </c>
      <c r="V91" s="11"/>
      <c r="W91" s="11"/>
    </row>
    <row r="92" spans="1:23" ht="24">
      <c r="A92" s="8" t="s">
        <v>230</v>
      </c>
      <c r="B92" s="8"/>
      <c r="C92" s="5" t="s">
        <v>229</v>
      </c>
      <c r="D92" s="11">
        <f>SUM(D93)</f>
        <v>120</v>
      </c>
      <c r="E92" s="11">
        <f>SUM(E93)</f>
        <v>0</v>
      </c>
      <c r="F92" s="11">
        <f>SUM(F93)</f>
        <v>120</v>
      </c>
      <c r="G92" s="11">
        <f>SUM(G93)</f>
        <v>0</v>
      </c>
      <c r="H92" s="11">
        <f>SUM(H93)</f>
        <v>204.1</v>
      </c>
      <c r="I92" s="11">
        <f aca="true" t="shared" si="45" ref="I92:W92">SUM(I93)</f>
        <v>0</v>
      </c>
      <c r="J92" s="11">
        <f t="shared" si="45"/>
        <v>204.1</v>
      </c>
      <c r="K92" s="11">
        <f t="shared" si="45"/>
        <v>0</v>
      </c>
      <c r="L92" s="11">
        <f t="shared" si="45"/>
        <v>204.1</v>
      </c>
      <c r="M92" s="11">
        <v>170.1</v>
      </c>
      <c r="N92" s="11">
        <v>100</v>
      </c>
      <c r="O92" s="11">
        <f t="shared" si="45"/>
        <v>0</v>
      </c>
      <c r="P92" s="11"/>
      <c r="Q92" s="11"/>
      <c r="R92" s="11">
        <f t="shared" si="45"/>
        <v>204.1</v>
      </c>
      <c r="S92" s="11">
        <v>170.1</v>
      </c>
      <c r="T92" s="11">
        <v>100</v>
      </c>
      <c r="U92" s="11">
        <v>0</v>
      </c>
      <c r="V92" s="11"/>
      <c r="W92" s="11"/>
    </row>
    <row r="93" spans="1:23" ht="24">
      <c r="A93" s="4" t="s">
        <v>231</v>
      </c>
      <c r="B93" s="4" t="s">
        <v>28</v>
      </c>
      <c r="C93" s="7" t="s">
        <v>91</v>
      </c>
      <c r="D93" s="9">
        <v>120</v>
      </c>
      <c r="E93" s="9">
        <v>0</v>
      </c>
      <c r="F93" s="9">
        <v>120</v>
      </c>
      <c r="G93" s="9"/>
      <c r="H93" s="9">
        <v>204.1</v>
      </c>
      <c r="I93" s="9">
        <v>0</v>
      </c>
      <c r="J93" s="9">
        <v>204.1</v>
      </c>
      <c r="K93" s="9"/>
      <c r="L93" s="10">
        <v>204.1</v>
      </c>
      <c r="M93" s="10">
        <v>170.1</v>
      </c>
      <c r="N93" s="10">
        <v>100</v>
      </c>
      <c r="O93" s="10"/>
      <c r="P93" s="10"/>
      <c r="Q93" s="10"/>
      <c r="R93" s="10">
        <v>204.1</v>
      </c>
      <c r="S93" s="10">
        <v>170.1</v>
      </c>
      <c r="T93" s="10">
        <v>100</v>
      </c>
      <c r="U93" s="10"/>
      <c r="V93" s="10"/>
      <c r="W93" s="10"/>
    </row>
    <row r="94" spans="1:23" ht="24">
      <c r="A94" s="8" t="s">
        <v>232</v>
      </c>
      <c r="B94" s="8"/>
      <c r="C94" s="5" t="s">
        <v>388</v>
      </c>
      <c r="D94" s="11">
        <f>SUM(D95)</f>
        <v>17203.3</v>
      </c>
      <c r="E94" s="11">
        <f>SUM(E95)</f>
        <v>0</v>
      </c>
      <c r="F94" s="11">
        <f>SUM(F95)</f>
        <v>17203.3</v>
      </c>
      <c r="G94" s="11">
        <f>SUM(G95)</f>
        <v>0</v>
      </c>
      <c r="H94" s="11">
        <f>SUM(H95)</f>
        <v>20112.3</v>
      </c>
      <c r="I94" s="11">
        <f aca="true" t="shared" si="46" ref="I94:W94">SUM(I95)</f>
        <v>0</v>
      </c>
      <c r="J94" s="11">
        <f t="shared" si="46"/>
        <v>20112.3</v>
      </c>
      <c r="K94" s="11">
        <f t="shared" si="46"/>
        <v>0</v>
      </c>
      <c r="L94" s="11">
        <f t="shared" si="46"/>
        <v>19938.6</v>
      </c>
      <c r="M94" s="11">
        <v>115.9</v>
      </c>
      <c r="N94" s="11">
        <v>99.1</v>
      </c>
      <c r="O94" s="11">
        <f t="shared" si="46"/>
        <v>0</v>
      </c>
      <c r="P94" s="11"/>
      <c r="Q94" s="11"/>
      <c r="R94" s="11">
        <f t="shared" si="46"/>
        <v>19938.6</v>
      </c>
      <c r="S94" s="11">
        <v>115.9</v>
      </c>
      <c r="T94" s="11">
        <v>99.1</v>
      </c>
      <c r="U94" s="11">
        <v>0</v>
      </c>
      <c r="V94" s="11"/>
      <c r="W94" s="11"/>
    </row>
    <row r="95" spans="1:23" ht="24">
      <c r="A95" s="4" t="s">
        <v>233</v>
      </c>
      <c r="B95" s="4" t="s">
        <v>29</v>
      </c>
      <c r="C95" s="7" t="s">
        <v>83</v>
      </c>
      <c r="D95" s="9">
        <v>17203.3</v>
      </c>
      <c r="E95" s="9">
        <v>0</v>
      </c>
      <c r="F95" s="9">
        <v>17203.3</v>
      </c>
      <c r="G95" s="9"/>
      <c r="H95" s="9">
        <v>20112.3</v>
      </c>
      <c r="I95" s="9">
        <v>0</v>
      </c>
      <c r="J95" s="9">
        <v>20112.3</v>
      </c>
      <c r="K95" s="9"/>
      <c r="L95" s="10">
        <v>19938.6</v>
      </c>
      <c r="M95" s="10">
        <v>115.9</v>
      </c>
      <c r="N95" s="10">
        <v>99.1</v>
      </c>
      <c r="O95" s="10"/>
      <c r="P95" s="10"/>
      <c r="Q95" s="10"/>
      <c r="R95" s="10">
        <v>19938.6</v>
      </c>
      <c r="S95" s="10">
        <v>115.9</v>
      </c>
      <c r="T95" s="10">
        <v>99.1</v>
      </c>
      <c r="U95" s="10"/>
      <c r="V95" s="10"/>
      <c r="W95" s="10"/>
    </row>
    <row r="96" spans="1:23" ht="12.75">
      <c r="A96" s="8" t="s">
        <v>235</v>
      </c>
      <c r="B96" s="8"/>
      <c r="C96" s="5" t="s">
        <v>234</v>
      </c>
      <c r="D96" s="11">
        <f>SUM(D97,D100)</f>
        <v>10666.199999999999</v>
      </c>
      <c r="E96" s="11">
        <f>SUM(E97,E100)</f>
        <v>0</v>
      </c>
      <c r="F96" s="11">
        <f>SUM(F97,F100)</f>
        <v>10666.199999999999</v>
      </c>
      <c r="G96" s="11">
        <f>SUM(G97,G100)</f>
        <v>0</v>
      </c>
      <c r="H96" s="11">
        <f>SUM(H97,H100)</f>
        <v>12879.1</v>
      </c>
      <c r="I96" s="11">
        <f aca="true" t="shared" si="47" ref="I96:R96">SUM(I97,I100)</f>
        <v>0</v>
      </c>
      <c r="J96" s="11">
        <f t="shared" si="47"/>
        <v>12879.1</v>
      </c>
      <c r="K96" s="11">
        <f>SUM(K97,K100)</f>
        <v>0</v>
      </c>
      <c r="L96" s="11">
        <f t="shared" si="47"/>
        <v>12609.9</v>
      </c>
      <c r="M96" s="11">
        <v>118.2</v>
      </c>
      <c r="N96" s="11">
        <v>97.9</v>
      </c>
      <c r="O96" s="11">
        <f t="shared" si="47"/>
        <v>0</v>
      </c>
      <c r="P96" s="11"/>
      <c r="Q96" s="11"/>
      <c r="R96" s="11">
        <f t="shared" si="47"/>
        <v>12609.9</v>
      </c>
      <c r="S96" s="11">
        <v>118.2</v>
      </c>
      <c r="T96" s="11">
        <v>97.9</v>
      </c>
      <c r="U96" s="11">
        <v>0</v>
      </c>
      <c r="V96" s="11"/>
      <c r="W96" s="11"/>
    </row>
    <row r="97" spans="1:23" ht="36">
      <c r="A97" s="8" t="s">
        <v>237</v>
      </c>
      <c r="B97" s="8"/>
      <c r="C97" s="5" t="s">
        <v>236</v>
      </c>
      <c r="D97" s="11">
        <f>SUM(D98:D99)</f>
        <v>10626.4</v>
      </c>
      <c r="E97" s="11">
        <f>SUM(E98:E99)</f>
        <v>0</v>
      </c>
      <c r="F97" s="11">
        <f>SUM(F98:F99)</f>
        <v>10626.4</v>
      </c>
      <c r="G97" s="11">
        <f>SUM(G98:G99)</f>
        <v>0</v>
      </c>
      <c r="H97" s="11">
        <f>SUM(H98:H99)</f>
        <v>12731.7</v>
      </c>
      <c r="I97" s="11">
        <f aca="true" t="shared" si="48" ref="I97:R97">SUM(I98:I99)</f>
        <v>0</v>
      </c>
      <c r="J97" s="11">
        <f t="shared" si="48"/>
        <v>12731.7</v>
      </c>
      <c r="K97" s="11">
        <f>SUM(K98:K99)</f>
        <v>0</v>
      </c>
      <c r="L97" s="11">
        <f t="shared" si="48"/>
        <v>12462.5</v>
      </c>
      <c r="M97" s="11">
        <v>117.3</v>
      </c>
      <c r="N97" s="11">
        <v>97.9</v>
      </c>
      <c r="O97" s="11">
        <f t="shared" si="48"/>
        <v>0</v>
      </c>
      <c r="P97" s="11"/>
      <c r="Q97" s="11"/>
      <c r="R97" s="11">
        <f t="shared" si="48"/>
        <v>12462.5</v>
      </c>
      <c r="S97" s="11">
        <v>117.3</v>
      </c>
      <c r="T97" s="11">
        <v>97.9</v>
      </c>
      <c r="U97" s="11">
        <v>0</v>
      </c>
      <c r="V97" s="11"/>
      <c r="W97" s="11"/>
    </row>
    <row r="98" spans="1:23" ht="24">
      <c r="A98" s="4" t="s">
        <v>238</v>
      </c>
      <c r="B98" s="4" t="s">
        <v>30</v>
      </c>
      <c r="C98" s="7" t="s">
        <v>92</v>
      </c>
      <c r="D98" s="9">
        <v>10611.4</v>
      </c>
      <c r="E98" s="9">
        <v>0</v>
      </c>
      <c r="F98" s="9">
        <v>10611.4</v>
      </c>
      <c r="G98" s="9"/>
      <c r="H98" s="9">
        <v>12716.7</v>
      </c>
      <c r="I98" s="9">
        <v>0</v>
      </c>
      <c r="J98" s="9">
        <v>12716.7</v>
      </c>
      <c r="K98" s="9"/>
      <c r="L98" s="10">
        <v>12447.5</v>
      </c>
      <c r="M98" s="10">
        <v>117.3</v>
      </c>
      <c r="N98" s="10">
        <v>97.9</v>
      </c>
      <c r="O98" s="10"/>
      <c r="P98" s="10"/>
      <c r="Q98" s="10"/>
      <c r="R98" s="10">
        <v>12447.5</v>
      </c>
      <c r="S98" s="10">
        <v>117.3</v>
      </c>
      <c r="T98" s="10">
        <v>97.9</v>
      </c>
      <c r="U98" s="10"/>
      <c r="V98" s="10"/>
      <c r="W98" s="10"/>
    </row>
    <row r="99" spans="1:23" ht="24">
      <c r="A99" s="4" t="s">
        <v>239</v>
      </c>
      <c r="B99" s="4" t="s">
        <v>31</v>
      </c>
      <c r="C99" s="7" t="s">
        <v>91</v>
      </c>
      <c r="D99" s="9">
        <v>15</v>
      </c>
      <c r="E99" s="9">
        <v>0</v>
      </c>
      <c r="F99" s="9">
        <v>15</v>
      </c>
      <c r="G99" s="9"/>
      <c r="H99" s="9">
        <v>15</v>
      </c>
      <c r="I99" s="9">
        <v>0</v>
      </c>
      <c r="J99" s="9">
        <v>15</v>
      </c>
      <c r="K99" s="9"/>
      <c r="L99" s="10">
        <v>15</v>
      </c>
      <c r="M99" s="10">
        <v>100</v>
      </c>
      <c r="N99" s="10">
        <v>100</v>
      </c>
      <c r="O99" s="10"/>
      <c r="P99" s="10"/>
      <c r="Q99" s="10"/>
      <c r="R99" s="10">
        <v>15</v>
      </c>
      <c r="S99" s="10">
        <v>100</v>
      </c>
      <c r="T99" s="10">
        <v>100</v>
      </c>
      <c r="U99" s="10"/>
      <c r="V99" s="10"/>
      <c r="W99" s="10"/>
    </row>
    <row r="100" spans="1:23" ht="24">
      <c r="A100" s="8" t="s">
        <v>241</v>
      </c>
      <c r="B100" s="8"/>
      <c r="C100" s="5" t="s">
        <v>240</v>
      </c>
      <c r="D100" s="11">
        <f>SUM(D101)</f>
        <v>39.8</v>
      </c>
      <c r="E100" s="11">
        <f>SUM(E101)</f>
        <v>0</v>
      </c>
      <c r="F100" s="11">
        <f>SUM(F101)</f>
        <v>39.8</v>
      </c>
      <c r="G100" s="11">
        <f>SUM(G101)</f>
        <v>0</v>
      </c>
      <c r="H100" s="11">
        <f>SUM(H101)</f>
        <v>147.4</v>
      </c>
      <c r="I100" s="11">
        <f aca="true" t="shared" si="49" ref="I100:W100">SUM(I101)</f>
        <v>0</v>
      </c>
      <c r="J100" s="11">
        <f t="shared" si="49"/>
        <v>147.4</v>
      </c>
      <c r="K100" s="11">
        <f t="shared" si="49"/>
        <v>0</v>
      </c>
      <c r="L100" s="11">
        <f t="shared" si="49"/>
        <v>147.4</v>
      </c>
      <c r="M100" s="11">
        <v>370.4</v>
      </c>
      <c r="N100" s="11">
        <v>100</v>
      </c>
      <c r="O100" s="11">
        <f t="shared" si="49"/>
        <v>0</v>
      </c>
      <c r="P100" s="11"/>
      <c r="Q100" s="11"/>
      <c r="R100" s="11">
        <f t="shared" si="49"/>
        <v>147.4</v>
      </c>
      <c r="S100" s="11">
        <v>370.4</v>
      </c>
      <c r="T100" s="11">
        <v>100</v>
      </c>
      <c r="U100" s="11">
        <v>0</v>
      </c>
      <c r="V100" s="11"/>
      <c r="W100" s="11"/>
    </row>
    <row r="101" spans="1:23" ht="24">
      <c r="A101" s="4" t="s">
        <v>242</v>
      </c>
      <c r="B101" s="4" t="s">
        <v>32</v>
      </c>
      <c r="C101" s="7" t="s">
        <v>91</v>
      </c>
      <c r="D101" s="9">
        <v>39.8</v>
      </c>
      <c r="E101" s="9">
        <v>0</v>
      </c>
      <c r="F101" s="9">
        <v>39.8</v>
      </c>
      <c r="G101" s="9"/>
      <c r="H101" s="9">
        <v>147.4</v>
      </c>
      <c r="I101" s="9">
        <v>0</v>
      </c>
      <c r="J101" s="9">
        <v>147.4</v>
      </c>
      <c r="K101" s="9"/>
      <c r="L101" s="10">
        <v>147.4</v>
      </c>
      <c r="M101" s="10">
        <v>370.4</v>
      </c>
      <c r="N101" s="10">
        <v>100</v>
      </c>
      <c r="O101" s="10"/>
      <c r="P101" s="10"/>
      <c r="Q101" s="10"/>
      <c r="R101" s="10">
        <v>147.4</v>
      </c>
      <c r="S101" s="10">
        <v>370.4</v>
      </c>
      <c r="T101" s="10">
        <v>100</v>
      </c>
      <c r="U101" s="10"/>
      <c r="V101" s="10"/>
      <c r="W101" s="10"/>
    </row>
    <row r="102" spans="1:23" ht="12.75">
      <c r="A102" s="8" t="s">
        <v>245</v>
      </c>
      <c r="B102" s="8"/>
      <c r="C102" s="5" t="s">
        <v>243</v>
      </c>
      <c r="D102" s="11">
        <f>SUM(D103)</f>
        <v>1217.3</v>
      </c>
      <c r="E102" s="11">
        <f>SUM(E103)</f>
        <v>415.5</v>
      </c>
      <c r="F102" s="11">
        <f>SUM(F103)</f>
        <v>801.8</v>
      </c>
      <c r="G102" s="11">
        <f>SUM(G103)</f>
        <v>0</v>
      </c>
      <c r="H102" s="11">
        <f>SUM(H103)</f>
        <v>1212.1</v>
      </c>
      <c r="I102" s="11">
        <f aca="true" t="shared" si="50" ref="I102:W102">SUM(I103)</f>
        <v>598.3</v>
      </c>
      <c r="J102" s="11">
        <f t="shared" si="50"/>
        <v>613.8</v>
      </c>
      <c r="K102" s="11">
        <f t="shared" si="50"/>
        <v>0</v>
      </c>
      <c r="L102" s="11">
        <f t="shared" si="50"/>
        <v>1212.1</v>
      </c>
      <c r="M102" s="11">
        <v>99.6</v>
      </c>
      <c r="N102" s="11">
        <v>100</v>
      </c>
      <c r="O102" s="11">
        <f t="shared" si="50"/>
        <v>598.3</v>
      </c>
      <c r="P102" s="11">
        <v>144</v>
      </c>
      <c r="Q102" s="11">
        <v>100</v>
      </c>
      <c r="R102" s="11">
        <f t="shared" si="50"/>
        <v>613.8</v>
      </c>
      <c r="S102" s="11">
        <v>76.6</v>
      </c>
      <c r="T102" s="11">
        <v>100</v>
      </c>
      <c r="U102" s="11">
        <v>0</v>
      </c>
      <c r="V102" s="11"/>
      <c r="W102" s="11"/>
    </row>
    <row r="103" spans="1:23" ht="24">
      <c r="A103" s="8" t="s">
        <v>246</v>
      </c>
      <c r="B103" s="8"/>
      <c r="C103" s="5" t="s">
        <v>244</v>
      </c>
      <c r="D103" s="11">
        <f>SUM(D104:D105)</f>
        <v>1217.3</v>
      </c>
      <c r="E103" s="11">
        <f>SUM(E104:E105)</f>
        <v>415.5</v>
      </c>
      <c r="F103" s="11">
        <f>SUM(F104:F105)</f>
        <v>801.8</v>
      </c>
      <c r="G103" s="11">
        <f>SUM(G104:G105)</f>
        <v>0</v>
      </c>
      <c r="H103" s="11">
        <f>SUM(H104:H105)</f>
        <v>1212.1</v>
      </c>
      <c r="I103" s="11">
        <f aca="true" t="shared" si="51" ref="I103:R103">SUM(I104:I105)</f>
        <v>598.3</v>
      </c>
      <c r="J103" s="11">
        <f t="shared" si="51"/>
        <v>613.8</v>
      </c>
      <c r="K103" s="11">
        <f>SUM(K104:K105)</f>
        <v>0</v>
      </c>
      <c r="L103" s="11">
        <f t="shared" si="51"/>
        <v>1212.1</v>
      </c>
      <c r="M103" s="11">
        <v>99.6</v>
      </c>
      <c r="N103" s="11">
        <v>100</v>
      </c>
      <c r="O103" s="11">
        <f t="shared" si="51"/>
        <v>598.3</v>
      </c>
      <c r="P103" s="11">
        <v>144</v>
      </c>
      <c r="Q103" s="11">
        <v>100</v>
      </c>
      <c r="R103" s="11">
        <f t="shared" si="51"/>
        <v>613.8</v>
      </c>
      <c r="S103" s="11">
        <v>76.6</v>
      </c>
      <c r="T103" s="11">
        <v>100</v>
      </c>
      <c r="U103" s="11">
        <v>0</v>
      </c>
      <c r="V103" s="11"/>
      <c r="W103" s="11"/>
    </row>
    <row r="104" spans="1:23" ht="24">
      <c r="A104" s="4" t="s">
        <v>247</v>
      </c>
      <c r="B104" s="4" t="s">
        <v>33</v>
      </c>
      <c r="C104" s="7" t="s">
        <v>91</v>
      </c>
      <c r="D104" s="9">
        <v>480.4</v>
      </c>
      <c r="E104" s="9">
        <v>0</v>
      </c>
      <c r="F104" s="9">
        <v>480.4</v>
      </c>
      <c r="G104" s="9"/>
      <c r="H104" s="9">
        <v>484.8</v>
      </c>
      <c r="I104" s="9">
        <v>0</v>
      </c>
      <c r="J104" s="9">
        <v>484.8</v>
      </c>
      <c r="K104" s="9"/>
      <c r="L104" s="10">
        <v>484.8</v>
      </c>
      <c r="M104" s="10">
        <v>100.9</v>
      </c>
      <c r="N104" s="10">
        <v>100</v>
      </c>
      <c r="O104" s="10"/>
      <c r="P104" s="10"/>
      <c r="Q104" s="10"/>
      <c r="R104" s="10">
        <v>484.8</v>
      </c>
      <c r="S104" s="10">
        <v>100.9</v>
      </c>
      <c r="T104" s="10">
        <v>100</v>
      </c>
      <c r="U104" s="10"/>
      <c r="V104" s="10"/>
      <c r="W104" s="10"/>
    </row>
    <row r="105" spans="1:23" ht="36">
      <c r="A105" s="4" t="s">
        <v>248</v>
      </c>
      <c r="B105" s="4" t="s">
        <v>380</v>
      </c>
      <c r="C105" s="7" t="s">
        <v>93</v>
      </c>
      <c r="D105" s="9">
        <v>736.9</v>
      </c>
      <c r="E105" s="9">
        <v>415.5</v>
      </c>
      <c r="F105" s="9">
        <v>321.4</v>
      </c>
      <c r="G105" s="9"/>
      <c r="H105" s="9">
        <v>727.3</v>
      </c>
      <c r="I105" s="9">
        <v>598.3</v>
      </c>
      <c r="J105" s="9">
        <v>129</v>
      </c>
      <c r="K105" s="9"/>
      <c r="L105" s="10">
        <v>727.3</v>
      </c>
      <c r="M105" s="10">
        <v>98.7</v>
      </c>
      <c r="N105" s="10">
        <v>100</v>
      </c>
      <c r="O105" s="10">
        <v>598.3</v>
      </c>
      <c r="P105" s="10">
        <v>144</v>
      </c>
      <c r="Q105" s="10">
        <v>100</v>
      </c>
      <c r="R105" s="10">
        <v>129</v>
      </c>
      <c r="S105" s="10">
        <v>40.1</v>
      </c>
      <c r="T105" s="10">
        <v>100</v>
      </c>
      <c r="U105" s="10"/>
      <c r="V105" s="10"/>
      <c r="W105" s="10"/>
    </row>
    <row r="106" spans="1:23" ht="36">
      <c r="A106" s="8" t="s">
        <v>251</v>
      </c>
      <c r="B106" s="8"/>
      <c r="C106" s="5" t="s">
        <v>249</v>
      </c>
      <c r="D106" s="11">
        <f>SUM(D107)</f>
        <v>400</v>
      </c>
      <c r="E106" s="11">
        <f>SUM(E107)</f>
        <v>0</v>
      </c>
      <c r="F106" s="11">
        <f>SUM(F107)</f>
        <v>400</v>
      </c>
      <c r="G106" s="11">
        <f>SUM(G107)</f>
        <v>0</v>
      </c>
      <c r="H106" s="11">
        <f>SUM(H107)</f>
        <v>13401.1</v>
      </c>
      <c r="I106" s="11">
        <f aca="true" t="shared" si="52" ref="I106:W106">SUM(I107)</f>
        <v>7861.3</v>
      </c>
      <c r="J106" s="11">
        <f t="shared" si="52"/>
        <v>5539.8</v>
      </c>
      <c r="K106" s="11">
        <f t="shared" si="52"/>
        <v>0</v>
      </c>
      <c r="L106" s="11">
        <f t="shared" si="52"/>
        <v>12011.5</v>
      </c>
      <c r="M106" s="11">
        <v>3002.9</v>
      </c>
      <c r="N106" s="11">
        <v>89.6</v>
      </c>
      <c r="O106" s="11">
        <f t="shared" si="52"/>
        <v>7861.3</v>
      </c>
      <c r="P106" s="11"/>
      <c r="Q106" s="11">
        <v>100</v>
      </c>
      <c r="R106" s="11">
        <f t="shared" si="52"/>
        <v>4150.2</v>
      </c>
      <c r="S106" s="11">
        <v>1037.6</v>
      </c>
      <c r="T106" s="11">
        <v>74.9</v>
      </c>
      <c r="U106" s="11">
        <v>0</v>
      </c>
      <c r="V106" s="11"/>
      <c r="W106" s="11"/>
    </row>
    <row r="107" spans="1:23" ht="34.5" customHeight="1">
      <c r="A107" s="8" t="s">
        <v>252</v>
      </c>
      <c r="B107" s="8"/>
      <c r="C107" s="12" t="s">
        <v>250</v>
      </c>
      <c r="D107" s="11">
        <f>SUM(D108:D111)</f>
        <v>400</v>
      </c>
      <c r="E107" s="11">
        <f>SUM(E108:E111)</f>
        <v>0</v>
      </c>
      <c r="F107" s="11">
        <f>SUM(F108:F111)</f>
        <v>400</v>
      </c>
      <c r="G107" s="11">
        <f>SUM(G108:G111)</f>
        <v>0</v>
      </c>
      <c r="H107" s="11">
        <f>SUM(H108:H111)</f>
        <v>13401.1</v>
      </c>
      <c r="I107" s="11">
        <f aca="true" t="shared" si="53" ref="I107:U107">SUM(I108:I111)</f>
        <v>7861.3</v>
      </c>
      <c r="J107" s="11">
        <f t="shared" si="53"/>
        <v>5539.8</v>
      </c>
      <c r="K107" s="11">
        <f t="shared" si="53"/>
        <v>0</v>
      </c>
      <c r="L107" s="11">
        <f t="shared" si="53"/>
        <v>12011.5</v>
      </c>
      <c r="M107" s="11">
        <v>3002.9</v>
      </c>
      <c r="N107" s="11">
        <v>89.6</v>
      </c>
      <c r="O107" s="11">
        <f t="shared" si="53"/>
        <v>7861.3</v>
      </c>
      <c r="P107" s="11"/>
      <c r="Q107" s="11">
        <v>100</v>
      </c>
      <c r="R107" s="11">
        <f t="shared" si="53"/>
        <v>4150.2</v>
      </c>
      <c r="S107" s="11">
        <v>1037.6</v>
      </c>
      <c r="T107" s="11">
        <v>74.9</v>
      </c>
      <c r="U107" s="11">
        <v>0</v>
      </c>
      <c r="V107" s="11"/>
      <c r="W107" s="11"/>
    </row>
    <row r="108" spans="1:23" ht="24">
      <c r="A108" s="4" t="s">
        <v>253</v>
      </c>
      <c r="B108" s="4" t="s">
        <v>34</v>
      </c>
      <c r="C108" s="7" t="s">
        <v>91</v>
      </c>
      <c r="D108" s="9">
        <v>400</v>
      </c>
      <c r="E108" s="9"/>
      <c r="F108" s="9">
        <v>400</v>
      </c>
      <c r="G108" s="9"/>
      <c r="H108" s="9">
        <v>4685.5</v>
      </c>
      <c r="I108" s="9">
        <v>0</v>
      </c>
      <c r="J108" s="9">
        <v>4685.5</v>
      </c>
      <c r="K108" s="9"/>
      <c r="L108" s="10">
        <v>3304.3</v>
      </c>
      <c r="M108" s="10">
        <v>826.1</v>
      </c>
      <c r="N108" s="10">
        <v>70.5</v>
      </c>
      <c r="O108" s="10"/>
      <c r="P108" s="10"/>
      <c r="Q108" s="10"/>
      <c r="R108" s="10">
        <v>3304.3</v>
      </c>
      <c r="S108" s="10">
        <v>826.1</v>
      </c>
      <c r="T108" s="10">
        <v>70.5</v>
      </c>
      <c r="U108" s="10"/>
      <c r="V108" s="10"/>
      <c r="W108" s="10"/>
    </row>
    <row r="109" spans="1:23" ht="24">
      <c r="A109" s="4" t="s">
        <v>254</v>
      </c>
      <c r="B109" s="4" t="s">
        <v>381</v>
      </c>
      <c r="C109" s="7" t="s">
        <v>432</v>
      </c>
      <c r="D109" s="9"/>
      <c r="E109" s="9"/>
      <c r="F109" s="9"/>
      <c r="G109" s="9"/>
      <c r="H109" s="9">
        <v>1200</v>
      </c>
      <c r="I109" s="9">
        <v>986.4</v>
      </c>
      <c r="J109" s="9">
        <v>213.6</v>
      </c>
      <c r="K109" s="9"/>
      <c r="L109" s="9">
        <v>1200</v>
      </c>
      <c r="M109" s="9"/>
      <c r="N109" s="9">
        <v>100</v>
      </c>
      <c r="O109" s="9">
        <v>986.4</v>
      </c>
      <c r="P109" s="9"/>
      <c r="Q109" s="9">
        <v>100</v>
      </c>
      <c r="R109" s="9">
        <v>213.6</v>
      </c>
      <c r="S109" s="9"/>
      <c r="T109" s="9">
        <v>100</v>
      </c>
      <c r="U109" s="9"/>
      <c r="V109" s="9"/>
      <c r="W109" s="9"/>
    </row>
    <row r="110" spans="1:23" ht="36">
      <c r="A110" s="4" t="s">
        <v>255</v>
      </c>
      <c r="B110" s="4" t="s">
        <v>382</v>
      </c>
      <c r="C110" s="7" t="s">
        <v>383</v>
      </c>
      <c r="D110" s="9"/>
      <c r="E110" s="9"/>
      <c r="F110" s="9"/>
      <c r="G110" s="9"/>
      <c r="H110" s="9">
        <v>3281</v>
      </c>
      <c r="I110" s="9">
        <v>2860</v>
      </c>
      <c r="J110" s="9">
        <v>421</v>
      </c>
      <c r="K110" s="9"/>
      <c r="L110" s="9">
        <v>3281</v>
      </c>
      <c r="M110" s="9"/>
      <c r="N110" s="9">
        <v>100</v>
      </c>
      <c r="O110" s="9">
        <v>2860</v>
      </c>
      <c r="P110" s="9"/>
      <c r="Q110" s="9">
        <v>100</v>
      </c>
      <c r="R110" s="9">
        <v>421</v>
      </c>
      <c r="S110" s="9"/>
      <c r="T110" s="9">
        <v>100</v>
      </c>
      <c r="U110" s="9"/>
      <c r="V110" s="9"/>
      <c r="W110" s="9"/>
    </row>
    <row r="111" spans="1:23" ht="12.75">
      <c r="A111" s="4" t="s">
        <v>404</v>
      </c>
      <c r="B111" s="4" t="s">
        <v>405</v>
      </c>
      <c r="C111" s="7" t="s">
        <v>406</v>
      </c>
      <c r="D111" s="9"/>
      <c r="E111" s="9"/>
      <c r="F111" s="9"/>
      <c r="G111" s="9"/>
      <c r="H111" s="9">
        <v>4234.6</v>
      </c>
      <c r="I111" s="9">
        <v>4014.9</v>
      </c>
      <c r="J111" s="9">
        <v>219.7</v>
      </c>
      <c r="K111" s="9"/>
      <c r="L111" s="9">
        <v>4226.2</v>
      </c>
      <c r="M111" s="9"/>
      <c r="N111" s="9">
        <v>99.8</v>
      </c>
      <c r="O111" s="9">
        <v>4014.9</v>
      </c>
      <c r="P111" s="9"/>
      <c r="Q111" s="9">
        <v>100</v>
      </c>
      <c r="R111" s="9">
        <v>211.3</v>
      </c>
      <c r="S111" s="9"/>
      <c r="T111" s="9">
        <v>96.2</v>
      </c>
      <c r="U111" s="9"/>
      <c r="V111" s="9"/>
      <c r="W111" s="9"/>
    </row>
    <row r="112" spans="1:23" ht="12.75">
      <c r="A112" s="8" t="s">
        <v>258</v>
      </c>
      <c r="B112" s="8"/>
      <c r="C112" s="5" t="s">
        <v>256</v>
      </c>
      <c r="D112" s="11">
        <f>SUM(D113,D115,D120)</f>
        <v>28329</v>
      </c>
      <c r="E112" s="11">
        <f>SUM(E113,E115,E120)</f>
        <v>28329</v>
      </c>
      <c r="F112" s="11">
        <f>SUM(F113,F115,F120)</f>
        <v>0</v>
      </c>
      <c r="G112" s="11">
        <f>SUM(G113,G115,G120)</f>
        <v>0</v>
      </c>
      <c r="H112" s="11">
        <f>SUM(H113,H115,H120)</f>
        <v>28425.4</v>
      </c>
      <c r="I112" s="11">
        <f aca="true" t="shared" si="54" ref="I112:R112">SUM(I113,I115,I120)</f>
        <v>28425.4</v>
      </c>
      <c r="J112" s="11">
        <f t="shared" si="54"/>
        <v>0</v>
      </c>
      <c r="K112" s="11">
        <f>SUM(K113,K115,K120)</f>
        <v>0</v>
      </c>
      <c r="L112" s="11">
        <f t="shared" si="54"/>
        <v>28147.3</v>
      </c>
      <c r="M112" s="11">
        <v>99.4</v>
      </c>
      <c r="N112" s="11">
        <v>99</v>
      </c>
      <c r="O112" s="11">
        <f t="shared" si="54"/>
        <v>28147.3</v>
      </c>
      <c r="P112" s="11">
        <v>99.4</v>
      </c>
      <c r="Q112" s="11">
        <v>99</v>
      </c>
      <c r="R112" s="11">
        <f t="shared" si="54"/>
        <v>0</v>
      </c>
      <c r="S112" s="11"/>
      <c r="T112" s="11"/>
      <c r="U112" s="11">
        <v>0</v>
      </c>
      <c r="V112" s="11"/>
      <c r="W112" s="11"/>
    </row>
    <row r="113" spans="1:23" ht="24">
      <c r="A113" s="8" t="s">
        <v>259</v>
      </c>
      <c r="B113" s="8"/>
      <c r="C113" s="5" t="s">
        <v>257</v>
      </c>
      <c r="D113" s="11">
        <f>SUM(D114)</f>
        <v>509.2</v>
      </c>
      <c r="E113" s="11">
        <f>SUM(E114)</f>
        <v>509.2</v>
      </c>
      <c r="F113" s="11">
        <f>SUM(F114)</f>
        <v>0</v>
      </c>
      <c r="G113" s="11">
        <f>SUM(G114)</f>
        <v>0</v>
      </c>
      <c r="H113" s="11">
        <f>SUM(H114)</f>
        <v>527.9</v>
      </c>
      <c r="I113" s="11">
        <f aca="true" t="shared" si="55" ref="I113:W113">SUM(I114)</f>
        <v>527.9</v>
      </c>
      <c r="J113" s="11">
        <f t="shared" si="55"/>
        <v>0</v>
      </c>
      <c r="K113" s="11">
        <f t="shared" si="55"/>
        <v>0</v>
      </c>
      <c r="L113" s="11">
        <f t="shared" si="55"/>
        <v>526</v>
      </c>
      <c r="M113" s="11">
        <v>103.3</v>
      </c>
      <c r="N113" s="11">
        <v>99.6</v>
      </c>
      <c r="O113" s="11">
        <f t="shared" si="55"/>
        <v>526</v>
      </c>
      <c r="P113" s="11">
        <v>103.3</v>
      </c>
      <c r="Q113" s="11">
        <v>99.6</v>
      </c>
      <c r="R113" s="11">
        <f t="shared" si="55"/>
        <v>0</v>
      </c>
      <c r="S113" s="11"/>
      <c r="T113" s="11"/>
      <c r="U113" s="11">
        <v>0</v>
      </c>
      <c r="V113" s="11"/>
      <c r="W113" s="11"/>
    </row>
    <row r="114" spans="1:23" ht="24">
      <c r="A114" s="4" t="s">
        <v>260</v>
      </c>
      <c r="B114" s="4" t="s">
        <v>35</v>
      </c>
      <c r="C114" s="7" t="s">
        <v>94</v>
      </c>
      <c r="D114" s="9">
        <v>509.2</v>
      </c>
      <c r="E114" s="9">
        <v>509.2</v>
      </c>
      <c r="F114" s="9"/>
      <c r="G114" s="9"/>
      <c r="H114" s="9">
        <v>527.9</v>
      </c>
      <c r="I114" s="9">
        <v>527.9</v>
      </c>
      <c r="J114" s="9"/>
      <c r="K114" s="9"/>
      <c r="L114" s="10">
        <v>526</v>
      </c>
      <c r="M114" s="10">
        <v>103.3</v>
      </c>
      <c r="N114" s="10">
        <v>99.6</v>
      </c>
      <c r="O114" s="10">
        <v>526</v>
      </c>
      <c r="P114" s="10">
        <v>103.3</v>
      </c>
      <c r="Q114" s="10">
        <v>99.6</v>
      </c>
      <c r="R114" s="10"/>
      <c r="S114" s="10"/>
      <c r="T114" s="10"/>
      <c r="U114" s="10"/>
      <c r="V114" s="10"/>
      <c r="W114" s="10"/>
    </row>
    <row r="115" spans="1:23" ht="24">
      <c r="A115" s="8" t="s">
        <v>262</v>
      </c>
      <c r="B115" s="8"/>
      <c r="C115" s="5" t="s">
        <v>261</v>
      </c>
      <c r="D115" s="11">
        <f>SUM(D116:D119)</f>
        <v>22671.8</v>
      </c>
      <c r="E115" s="11">
        <f>SUM(E116:E119)</f>
        <v>22671.8</v>
      </c>
      <c r="F115" s="11">
        <f>SUM(F116:F119)</f>
        <v>0</v>
      </c>
      <c r="G115" s="11">
        <f>SUM(G116:G119)</f>
        <v>0</v>
      </c>
      <c r="H115" s="11">
        <f>SUM(H116:H119)</f>
        <v>22120</v>
      </c>
      <c r="I115" s="11">
        <f aca="true" t="shared" si="56" ref="I115:R115">SUM(I116:I119)</f>
        <v>22120</v>
      </c>
      <c r="J115" s="11">
        <f t="shared" si="56"/>
        <v>0</v>
      </c>
      <c r="K115" s="11">
        <f>SUM(K116:K119)</f>
        <v>0</v>
      </c>
      <c r="L115" s="11">
        <f t="shared" si="56"/>
        <v>21843.8</v>
      </c>
      <c r="M115" s="11">
        <v>96.3</v>
      </c>
      <c r="N115" s="11">
        <v>98.8</v>
      </c>
      <c r="O115" s="11">
        <f t="shared" si="56"/>
        <v>21843.8</v>
      </c>
      <c r="P115" s="11">
        <v>96.3</v>
      </c>
      <c r="Q115" s="11">
        <v>98.8</v>
      </c>
      <c r="R115" s="11">
        <f t="shared" si="56"/>
        <v>0</v>
      </c>
      <c r="S115" s="11"/>
      <c r="T115" s="11"/>
      <c r="U115" s="11">
        <v>0</v>
      </c>
      <c r="V115" s="11"/>
      <c r="W115" s="11"/>
    </row>
    <row r="116" spans="1:23" ht="24">
      <c r="A116" s="4" t="s">
        <v>263</v>
      </c>
      <c r="B116" s="4" t="s">
        <v>36</v>
      </c>
      <c r="C116" s="7" t="s">
        <v>95</v>
      </c>
      <c r="D116" s="9">
        <v>1406</v>
      </c>
      <c r="E116" s="9">
        <v>1406</v>
      </c>
      <c r="F116" s="9"/>
      <c r="G116" s="9"/>
      <c r="H116" s="9">
        <v>1406</v>
      </c>
      <c r="I116" s="9">
        <v>1406</v>
      </c>
      <c r="J116" s="9"/>
      <c r="K116" s="9"/>
      <c r="L116" s="10">
        <v>1382.1</v>
      </c>
      <c r="M116" s="10">
        <v>98.3</v>
      </c>
      <c r="N116" s="10">
        <v>98.3</v>
      </c>
      <c r="O116" s="10">
        <v>1382.1</v>
      </c>
      <c r="P116" s="10">
        <v>98.3</v>
      </c>
      <c r="Q116" s="10">
        <v>98.3</v>
      </c>
      <c r="R116" s="10"/>
      <c r="S116" s="10"/>
      <c r="T116" s="10"/>
      <c r="U116" s="10"/>
      <c r="V116" s="10"/>
      <c r="W116" s="10"/>
    </row>
    <row r="117" spans="1:23" ht="36">
      <c r="A117" s="4" t="s">
        <v>264</v>
      </c>
      <c r="B117" s="4" t="s">
        <v>37</v>
      </c>
      <c r="C117" s="7" t="s">
        <v>96</v>
      </c>
      <c r="D117" s="9">
        <v>116.8</v>
      </c>
      <c r="E117" s="9">
        <v>116.8</v>
      </c>
      <c r="F117" s="9"/>
      <c r="G117" s="9"/>
      <c r="H117" s="9"/>
      <c r="I117" s="9"/>
      <c r="J117" s="9"/>
      <c r="K117" s="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24">
      <c r="A118" s="4" t="s">
        <v>265</v>
      </c>
      <c r="B118" s="4" t="s">
        <v>38</v>
      </c>
      <c r="C118" s="7" t="s">
        <v>97</v>
      </c>
      <c r="D118" s="9">
        <v>1048.4</v>
      </c>
      <c r="E118" s="9">
        <v>1048.4</v>
      </c>
      <c r="F118" s="9"/>
      <c r="G118" s="9"/>
      <c r="H118" s="9">
        <v>1085.8</v>
      </c>
      <c r="I118" s="9">
        <v>1085.8</v>
      </c>
      <c r="J118" s="9"/>
      <c r="K118" s="9"/>
      <c r="L118" s="10">
        <v>880.4</v>
      </c>
      <c r="M118" s="10">
        <v>84</v>
      </c>
      <c r="N118" s="10">
        <v>81.1</v>
      </c>
      <c r="O118" s="10">
        <v>880.4</v>
      </c>
      <c r="P118" s="10">
        <v>84</v>
      </c>
      <c r="Q118" s="10">
        <v>81.1</v>
      </c>
      <c r="R118" s="10"/>
      <c r="S118" s="10"/>
      <c r="T118" s="10"/>
      <c r="U118" s="10"/>
      <c r="V118" s="10"/>
      <c r="W118" s="10"/>
    </row>
    <row r="119" spans="1:23" ht="24">
      <c r="A119" s="4" t="s">
        <v>266</v>
      </c>
      <c r="B119" s="4" t="s">
        <v>39</v>
      </c>
      <c r="C119" s="7" t="s">
        <v>98</v>
      </c>
      <c r="D119" s="9">
        <v>20100.6</v>
      </c>
      <c r="E119" s="9">
        <v>20100.6</v>
      </c>
      <c r="F119" s="9"/>
      <c r="G119" s="9"/>
      <c r="H119" s="9">
        <v>19628.2</v>
      </c>
      <c r="I119" s="9">
        <v>19628.2</v>
      </c>
      <c r="J119" s="9"/>
      <c r="K119" s="9"/>
      <c r="L119" s="10">
        <v>19581.3</v>
      </c>
      <c r="M119" s="10">
        <v>97.4</v>
      </c>
      <c r="N119" s="10">
        <v>99.8</v>
      </c>
      <c r="O119" s="10">
        <v>19581.3</v>
      </c>
      <c r="P119" s="10">
        <v>97.4</v>
      </c>
      <c r="Q119" s="10">
        <v>99.8</v>
      </c>
      <c r="R119" s="10"/>
      <c r="S119" s="10"/>
      <c r="T119" s="10"/>
      <c r="U119" s="10"/>
      <c r="V119" s="10"/>
      <c r="W119" s="10"/>
    </row>
    <row r="120" spans="1:23" ht="37.5" customHeight="1">
      <c r="A120" s="8" t="s">
        <v>268</v>
      </c>
      <c r="B120" s="8"/>
      <c r="C120" s="12" t="s">
        <v>267</v>
      </c>
      <c r="D120" s="11">
        <f>SUM(D121:D121)</f>
        <v>5148</v>
      </c>
      <c r="E120" s="11">
        <f>SUM(E121:E121)</f>
        <v>5148</v>
      </c>
      <c r="F120" s="11">
        <f>SUM(F121:F121)</f>
        <v>0</v>
      </c>
      <c r="G120" s="11">
        <f>SUM(G121:G121)</f>
        <v>0</v>
      </c>
      <c r="H120" s="11">
        <f aca="true" t="shared" si="57" ref="H120:W120">SUM(H121:H121)</f>
        <v>5777.5</v>
      </c>
      <c r="I120" s="11">
        <f t="shared" si="57"/>
        <v>5777.5</v>
      </c>
      <c r="J120" s="11">
        <f t="shared" si="57"/>
        <v>0</v>
      </c>
      <c r="K120" s="11">
        <f t="shared" si="57"/>
        <v>0</v>
      </c>
      <c r="L120" s="11">
        <f t="shared" si="57"/>
        <v>5777.5</v>
      </c>
      <c r="M120" s="11">
        <v>112.2</v>
      </c>
      <c r="N120" s="11">
        <v>100</v>
      </c>
      <c r="O120" s="11">
        <f t="shared" si="57"/>
        <v>5777.5</v>
      </c>
      <c r="P120" s="11">
        <v>112.2</v>
      </c>
      <c r="Q120" s="11">
        <v>100</v>
      </c>
      <c r="R120" s="11">
        <f t="shared" si="57"/>
        <v>0</v>
      </c>
      <c r="S120" s="11"/>
      <c r="T120" s="11"/>
      <c r="U120" s="11">
        <v>0</v>
      </c>
      <c r="V120" s="11"/>
      <c r="W120" s="11"/>
    </row>
    <row r="121" spans="1:23" ht="36">
      <c r="A121" s="4" t="s">
        <v>269</v>
      </c>
      <c r="B121" s="4" t="s">
        <v>40</v>
      </c>
      <c r="C121" s="7" t="s">
        <v>99</v>
      </c>
      <c r="D121" s="9">
        <v>5148</v>
      </c>
      <c r="E121" s="9">
        <v>5148</v>
      </c>
      <c r="F121" s="9"/>
      <c r="G121" s="9"/>
      <c r="H121" s="9">
        <v>5777.5</v>
      </c>
      <c r="I121" s="9">
        <v>5777.5</v>
      </c>
      <c r="J121" s="9"/>
      <c r="K121" s="9"/>
      <c r="L121" s="10">
        <v>5777.5</v>
      </c>
      <c r="M121" s="10">
        <v>112.2</v>
      </c>
      <c r="N121" s="10">
        <v>100</v>
      </c>
      <c r="O121" s="10">
        <v>5777.5</v>
      </c>
      <c r="P121" s="10">
        <v>112.2</v>
      </c>
      <c r="Q121" s="10">
        <v>100</v>
      </c>
      <c r="R121" s="10"/>
      <c r="S121" s="10"/>
      <c r="T121" s="10"/>
      <c r="U121" s="10"/>
      <c r="V121" s="10"/>
      <c r="W121" s="10"/>
    </row>
    <row r="122" spans="1:23" ht="48">
      <c r="A122" s="16" t="s">
        <v>276</v>
      </c>
      <c r="B122" s="16"/>
      <c r="C122" s="17" t="s">
        <v>433</v>
      </c>
      <c r="D122" s="19">
        <f>SUM(D123,D126,D129,)</f>
        <v>8689</v>
      </c>
      <c r="E122" s="19">
        <f>SUM(E123,E126,E129,)</f>
        <v>0</v>
      </c>
      <c r="F122" s="19">
        <f>SUM(F123,F126,F129,)</f>
        <v>8689</v>
      </c>
      <c r="G122" s="19">
        <f>SUM(G123,G126,G129,)</f>
        <v>0</v>
      </c>
      <c r="H122" s="19">
        <f aca="true" t="shared" si="58" ref="H122:U122">SUM(H123,H126,H129,)</f>
        <v>33167.7</v>
      </c>
      <c r="I122" s="19">
        <f t="shared" si="58"/>
        <v>17255.4</v>
      </c>
      <c r="J122" s="19">
        <f t="shared" si="58"/>
        <v>15912.300000000001</v>
      </c>
      <c r="K122" s="19">
        <f t="shared" si="58"/>
        <v>0</v>
      </c>
      <c r="L122" s="19">
        <f t="shared" si="58"/>
        <v>21210.3</v>
      </c>
      <c r="M122" s="19">
        <v>244.1</v>
      </c>
      <c r="N122" s="19">
        <v>63.9</v>
      </c>
      <c r="O122" s="19">
        <f t="shared" si="58"/>
        <v>13431.1</v>
      </c>
      <c r="P122" s="19"/>
      <c r="Q122" s="19">
        <v>77.8</v>
      </c>
      <c r="R122" s="19">
        <f t="shared" si="58"/>
        <v>7779.2</v>
      </c>
      <c r="S122" s="19">
        <v>89.5</v>
      </c>
      <c r="T122" s="19">
        <v>48.9</v>
      </c>
      <c r="U122" s="19">
        <v>0</v>
      </c>
      <c r="V122" s="19"/>
      <c r="W122" s="19"/>
    </row>
    <row r="123" spans="1:23" ht="24">
      <c r="A123" s="8" t="s">
        <v>277</v>
      </c>
      <c r="B123" s="8"/>
      <c r="C123" s="5" t="s">
        <v>270</v>
      </c>
      <c r="D123" s="11">
        <f aca="true" t="shared" si="59" ref="D123:H124">SUM(D124)</f>
        <v>480</v>
      </c>
      <c r="E123" s="11">
        <f t="shared" si="59"/>
        <v>0</v>
      </c>
      <c r="F123" s="11">
        <f t="shared" si="59"/>
        <v>480</v>
      </c>
      <c r="G123" s="11">
        <f t="shared" si="59"/>
        <v>0</v>
      </c>
      <c r="H123" s="11">
        <f t="shared" si="59"/>
        <v>480</v>
      </c>
      <c r="I123" s="11">
        <f aca="true" t="shared" si="60" ref="I123:W123">SUM(I124)</f>
        <v>0</v>
      </c>
      <c r="J123" s="11">
        <f t="shared" si="60"/>
        <v>480</v>
      </c>
      <c r="K123" s="11">
        <f t="shared" si="60"/>
        <v>0</v>
      </c>
      <c r="L123" s="11">
        <f t="shared" si="60"/>
        <v>480</v>
      </c>
      <c r="M123" s="11">
        <v>100</v>
      </c>
      <c r="N123" s="11">
        <v>100</v>
      </c>
      <c r="O123" s="11">
        <f t="shared" si="60"/>
        <v>0</v>
      </c>
      <c r="P123" s="11"/>
      <c r="Q123" s="11"/>
      <c r="R123" s="11">
        <f t="shared" si="60"/>
        <v>480</v>
      </c>
      <c r="S123" s="11">
        <v>100</v>
      </c>
      <c r="T123" s="11">
        <v>100</v>
      </c>
      <c r="U123" s="11">
        <v>0</v>
      </c>
      <c r="V123" s="11"/>
      <c r="W123" s="11"/>
    </row>
    <row r="124" spans="1:23" ht="24">
      <c r="A124" s="8" t="s">
        <v>278</v>
      </c>
      <c r="B124" s="8"/>
      <c r="C124" s="5" t="s">
        <v>271</v>
      </c>
      <c r="D124" s="11">
        <f t="shared" si="59"/>
        <v>480</v>
      </c>
      <c r="E124" s="11">
        <f t="shared" si="59"/>
        <v>0</v>
      </c>
      <c r="F124" s="11">
        <f t="shared" si="59"/>
        <v>480</v>
      </c>
      <c r="G124" s="11">
        <f t="shared" si="59"/>
        <v>0</v>
      </c>
      <c r="H124" s="11">
        <f t="shared" si="59"/>
        <v>480</v>
      </c>
      <c r="I124" s="11">
        <f aca="true" t="shared" si="61" ref="I124:W124">SUM(I125)</f>
        <v>0</v>
      </c>
      <c r="J124" s="11">
        <f t="shared" si="61"/>
        <v>480</v>
      </c>
      <c r="K124" s="11">
        <f t="shared" si="61"/>
        <v>0</v>
      </c>
      <c r="L124" s="11">
        <f t="shared" si="61"/>
        <v>480</v>
      </c>
      <c r="M124" s="11">
        <v>100</v>
      </c>
      <c r="N124" s="11">
        <v>100</v>
      </c>
      <c r="O124" s="11">
        <f t="shared" si="61"/>
        <v>0</v>
      </c>
      <c r="P124" s="11"/>
      <c r="Q124" s="11"/>
      <c r="R124" s="11">
        <f t="shared" si="61"/>
        <v>480</v>
      </c>
      <c r="S124" s="11">
        <v>100</v>
      </c>
      <c r="T124" s="11">
        <v>100</v>
      </c>
      <c r="U124" s="11">
        <v>0</v>
      </c>
      <c r="V124" s="11"/>
      <c r="W124" s="11"/>
    </row>
    <row r="125" spans="1:23" ht="36">
      <c r="A125" s="4" t="s">
        <v>279</v>
      </c>
      <c r="B125" s="4" t="s">
        <v>41</v>
      </c>
      <c r="C125" s="7" t="s">
        <v>100</v>
      </c>
      <c r="D125" s="9">
        <v>480</v>
      </c>
      <c r="E125" s="9">
        <v>0</v>
      </c>
      <c r="F125" s="9">
        <v>480</v>
      </c>
      <c r="G125" s="9"/>
      <c r="H125" s="9">
        <v>480</v>
      </c>
      <c r="I125" s="9">
        <v>0</v>
      </c>
      <c r="J125" s="9">
        <v>480</v>
      </c>
      <c r="K125" s="9"/>
      <c r="L125" s="10">
        <v>480</v>
      </c>
      <c r="M125" s="10">
        <v>100</v>
      </c>
      <c r="N125" s="10">
        <v>100</v>
      </c>
      <c r="O125" s="10"/>
      <c r="P125" s="10"/>
      <c r="Q125" s="10"/>
      <c r="R125" s="10">
        <v>480</v>
      </c>
      <c r="S125" s="10">
        <v>100</v>
      </c>
      <c r="T125" s="10">
        <v>100</v>
      </c>
      <c r="U125" s="10"/>
      <c r="V125" s="10"/>
      <c r="W125" s="10"/>
    </row>
    <row r="126" spans="1:23" ht="12.75">
      <c r="A126" s="8" t="s">
        <v>280</v>
      </c>
      <c r="B126" s="8"/>
      <c r="C126" s="5" t="s">
        <v>273</v>
      </c>
      <c r="D126" s="11">
        <f>SUM(D127)</f>
        <v>25</v>
      </c>
      <c r="E126" s="11">
        <f aca="true" t="shared" si="62" ref="E126:G127">SUM(E127)</f>
        <v>0</v>
      </c>
      <c r="F126" s="11">
        <f t="shared" si="62"/>
        <v>25</v>
      </c>
      <c r="G126" s="11">
        <f t="shared" si="62"/>
        <v>0</v>
      </c>
      <c r="H126" s="11">
        <f>SUM(H127)</f>
        <v>25</v>
      </c>
      <c r="I126" s="11">
        <f aca="true" t="shared" si="63" ref="I126:W127">SUM(I127)</f>
        <v>0</v>
      </c>
      <c r="J126" s="11">
        <f t="shared" si="63"/>
        <v>25</v>
      </c>
      <c r="K126" s="11">
        <f t="shared" si="63"/>
        <v>0</v>
      </c>
      <c r="L126" s="11">
        <f t="shared" si="63"/>
        <v>23</v>
      </c>
      <c r="M126" s="11">
        <v>92</v>
      </c>
      <c r="N126" s="11">
        <v>92</v>
      </c>
      <c r="O126" s="11">
        <f t="shared" si="63"/>
        <v>0</v>
      </c>
      <c r="P126" s="11"/>
      <c r="Q126" s="11"/>
      <c r="R126" s="11">
        <f t="shared" si="63"/>
        <v>23</v>
      </c>
      <c r="S126" s="11">
        <v>92</v>
      </c>
      <c r="T126" s="11">
        <v>92</v>
      </c>
      <c r="U126" s="11">
        <v>0</v>
      </c>
      <c r="V126" s="11"/>
      <c r="W126" s="11"/>
    </row>
    <row r="127" spans="1:23" ht="24">
      <c r="A127" s="8" t="s">
        <v>281</v>
      </c>
      <c r="B127" s="8"/>
      <c r="C127" s="5" t="s">
        <v>272</v>
      </c>
      <c r="D127" s="11">
        <f>SUM(D128)</f>
        <v>25</v>
      </c>
      <c r="E127" s="11">
        <f t="shared" si="62"/>
        <v>0</v>
      </c>
      <c r="F127" s="11">
        <f t="shared" si="62"/>
        <v>25</v>
      </c>
      <c r="G127" s="11">
        <f t="shared" si="62"/>
        <v>0</v>
      </c>
      <c r="H127" s="11">
        <f>SUM(H128)</f>
        <v>25</v>
      </c>
      <c r="I127" s="11">
        <f t="shared" si="63"/>
        <v>0</v>
      </c>
      <c r="J127" s="11">
        <f t="shared" si="63"/>
        <v>25</v>
      </c>
      <c r="K127" s="11">
        <f t="shared" si="63"/>
        <v>0</v>
      </c>
      <c r="L127" s="11">
        <f t="shared" si="63"/>
        <v>23</v>
      </c>
      <c r="M127" s="11">
        <v>92</v>
      </c>
      <c r="N127" s="11">
        <v>92</v>
      </c>
      <c r="O127" s="11">
        <f t="shared" si="63"/>
        <v>0</v>
      </c>
      <c r="P127" s="11"/>
      <c r="Q127" s="11"/>
      <c r="R127" s="11">
        <f t="shared" si="63"/>
        <v>23</v>
      </c>
      <c r="S127" s="11">
        <v>92</v>
      </c>
      <c r="T127" s="11">
        <v>92</v>
      </c>
      <c r="U127" s="11">
        <v>0</v>
      </c>
      <c r="V127" s="11"/>
      <c r="W127" s="11"/>
    </row>
    <row r="128" spans="1:23" ht="24">
      <c r="A128" s="4" t="s">
        <v>282</v>
      </c>
      <c r="B128" s="4" t="s">
        <v>42</v>
      </c>
      <c r="C128" s="7" t="s">
        <v>101</v>
      </c>
      <c r="D128" s="9">
        <v>25</v>
      </c>
      <c r="E128" s="9">
        <v>0</v>
      </c>
      <c r="F128" s="9">
        <v>25</v>
      </c>
      <c r="G128" s="9"/>
      <c r="H128" s="9">
        <v>25</v>
      </c>
      <c r="I128" s="9">
        <v>0</v>
      </c>
      <c r="J128" s="9">
        <v>25</v>
      </c>
      <c r="K128" s="9"/>
      <c r="L128" s="10">
        <v>23</v>
      </c>
      <c r="M128" s="10">
        <v>92</v>
      </c>
      <c r="N128" s="10">
        <v>92</v>
      </c>
      <c r="O128" s="10"/>
      <c r="P128" s="10"/>
      <c r="Q128" s="10"/>
      <c r="R128" s="10">
        <v>23</v>
      </c>
      <c r="S128" s="10">
        <v>92</v>
      </c>
      <c r="T128" s="10">
        <v>92</v>
      </c>
      <c r="U128" s="10"/>
      <c r="V128" s="10"/>
      <c r="W128" s="10"/>
    </row>
    <row r="129" spans="1:23" ht="24">
      <c r="A129" s="8" t="s">
        <v>283</v>
      </c>
      <c r="B129" s="8"/>
      <c r="C129" s="5" t="s">
        <v>274</v>
      </c>
      <c r="D129" s="11">
        <f>SUM(D130)</f>
        <v>8184</v>
      </c>
      <c r="E129" s="11">
        <f>SUM(E130)</f>
        <v>0</v>
      </c>
      <c r="F129" s="11">
        <f>SUM(F130)</f>
        <v>8184</v>
      </c>
      <c r="G129" s="11">
        <f>SUM(G130)</f>
        <v>0</v>
      </c>
      <c r="H129" s="11">
        <f>SUM(H130)</f>
        <v>32662.699999999997</v>
      </c>
      <c r="I129" s="11">
        <f aca="true" t="shared" si="64" ref="I129:W129">SUM(I130)</f>
        <v>17255.4</v>
      </c>
      <c r="J129" s="11">
        <f t="shared" si="64"/>
        <v>15407.300000000001</v>
      </c>
      <c r="K129" s="11">
        <f t="shared" si="64"/>
        <v>0</v>
      </c>
      <c r="L129" s="11">
        <f t="shared" si="64"/>
        <v>20707.3</v>
      </c>
      <c r="M129" s="11">
        <v>253</v>
      </c>
      <c r="N129" s="11">
        <v>63.4</v>
      </c>
      <c r="O129" s="11">
        <f t="shared" si="64"/>
        <v>13431.1</v>
      </c>
      <c r="P129" s="11"/>
      <c r="Q129" s="11">
        <v>77.8</v>
      </c>
      <c r="R129" s="11">
        <f t="shared" si="64"/>
        <v>7276.2</v>
      </c>
      <c r="S129" s="11">
        <v>88.9</v>
      </c>
      <c r="T129" s="11">
        <v>47.2</v>
      </c>
      <c r="U129" s="11">
        <v>0</v>
      </c>
      <c r="V129" s="11"/>
      <c r="W129" s="11"/>
    </row>
    <row r="130" spans="1:23" ht="24">
      <c r="A130" s="8" t="s">
        <v>284</v>
      </c>
      <c r="B130" s="8"/>
      <c r="C130" s="5" t="s">
        <v>275</v>
      </c>
      <c r="D130" s="11">
        <f>SUM(D131:D133)</f>
        <v>8184</v>
      </c>
      <c r="E130" s="11">
        <f>SUM(E131:E133)</f>
        <v>0</v>
      </c>
      <c r="F130" s="11">
        <f>SUM(F131:F133)</f>
        <v>8184</v>
      </c>
      <c r="G130" s="11">
        <f>SUM(G131:G133)</f>
        <v>0</v>
      </c>
      <c r="H130" s="11">
        <f aca="true" t="shared" si="65" ref="H130:U130">SUM(H131:H133)</f>
        <v>32662.699999999997</v>
      </c>
      <c r="I130" s="11">
        <f t="shared" si="65"/>
        <v>17255.4</v>
      </c>
      <c r="J130" s="11">
        <f t="shared" si="65"/>
        <v>15407.300000000001</v>
      </c>
      <c r="K130" s="11">
        <f t="shared" si="65"/>
        <v>0</v>
      </c>
      <c r="L130" s="11">
        <f t="shared" si="65"/>
        <v>20707.3</v>
      </c>
      <c r="M130" s="11">
        <v>253</v>
      </c>
      <c r="N130" s="11">
        <v>63.4</v>
      </c>
      <c r="O130" s="11">
        <f t="shared" si="65"/>
        <v>13431.1</v>
      </c>
      <c r="P130" s="11"/>
      <c r="Q130" s="11">
        <v>77.8</v>
      </c>
      <c r="R130" s="11">
        <f t="shared" si="65"/>
        <v>7276.2</v>
      </c>
      <c r="S130" s="11">
        <v>88.9</v>
      </c>
      <c r="T130" s="11">
        <v>47.2</v>
      </c>
      <c r="U130" s="11">
        <v>0</v>
      </c>
      <c r="V130" s="11"/>
      <c r="W130" s="11"/>
    </row>
    <row r="131" spans="1:23" ht="24">
      <c r="A131" s="4" t="s">
        <v>285</v>
      </c>
      <c r="B131" s="4" t="s">
        <v>43</v>
      </c>
      <c r="C131" s="7" t="s">
        <v>102</v>
      </c>
      <c r="D131" s="9">
        <v>8184</v>
      </c>
      <c r="E131" s="9">
        <v>0</v>
      </c>
      <c r="F131" s="9">
        <v>8184</v>
      </c>
      <c r="G131" s="9"/>
      <c r="H131" s="9">
        <v>13903.1</v>
      </c>
      <c r="I131" s="9">
        <v>0</v>
      </c>
      <c r="J131" s="9">
        <v>13903.1</v>
      </c>
      <c r="K131" s="9"/>
      <c r="L131" s="10">
        <v>5946.7</v>
      </c>
      <c r="M131" s="10">
        <v>72.7</v>
      </c>
      <c r="N131" s="10">
        <v>42.8</v>
      </c>
      <c r="O131" s="10"/>
      <c r="P131" s="10"/>
      <c r="Q131" s="10"/>
      <c r="R131" s="10">
        <v>5946.7</v>
      </c>
      <c r="S131" s="10">
        <v>72.7</v>
      </c>
      <c r="T131" s="10">
        <v>42.8</v>
      </c>
      <c r="U131" s="10"/>
      <c r="V131" s="10"/>
      <c r="W131" s="10"/>
    </row>
    <row r="132" spans="1:23" ht="36">
      <c r="A132" s="4" t="s">
        <v>286</v>
      </c>
      <c r="B132" s="4" t="s">
        <v>408</v>
      </c>
      <c r="C132" s="7" t="s">
        <v>407</v>
      </c>
      <c r="D132" s="9"/>
      <c r="E132" s="9"/>
      <c r="F132" s="9"/>
      <c r="G132" s="9"/>
      <c r="H132" s="9">
        <v>592.5</v>
      </c>
      <c r="I132" s="9"/>
      <c r="J132" s="9">
        <v>592.5</v>
      </c>
      <c r="K132" s="9"/>
      <c r="L132" s="10">
        <v>592.5</v>
      </c>
      <c r="M132" s="10"/>
      <c r="N132" s="10">
        <v>100</v>
      </c>
      <c r="O132" s="10"/>
      <c r="P132" s="10"/>
      <c r="Q132" s="10"/>
      <c r="R132" s="10">
        <v>592.5</v>
      </c>
      <c r="S132" s="10"/>
      <c r="T132" s="10">
        <v>100</v>
      </c>
      <c r="U132" s="10"/>
      <c r="V132" s="10"/>
      <c r="W132" s="10"/>
    </row>
    <row r="133" spans="1:23" ht="36">
      <c r="A133" s="4" t="s">
        <v>409</v>
      </c>
      <c r="B133" s="4" t="s">
        <v>384</v>
      </c>
      <c r="C133" s="7" t="s">
        <v>103</v>
      </c>
      <c r="D133" s="9"/>
      <c r="E133" s="9"/>
      <c r="F133" s="9"/>
      <c r="G133" s="9"/>
      <c r="H133" s="9">
        <v>18167.1</v>
      </c>
      <c r="I133" s="9">
        <v>17255.4</v>
      </c>
      <c r="J133" s="9">
        <v>911.7</v>
      </c>
      <c r="K133" s="9"/>
      <c r="L133" s="9">
        <v>14168.1</v>
      </c>
      <c r="M133" s="9"/>
      <c r="N133" s="9">
        <v>78</v>
      </c>
      <c r="O133" s="9">
        <v>13431.1</v>
      </c>
      <c r="P133" s="9"/>
      <c r="Q133" s="9">
        <v>77.8</v>
      </c>
      <c r="R133" s="9">
        <v>737</v>
      </c>
      <c r="S133" s="9"/>
      <c r="T133" s="9">
        <v>80.8</v>
      </c>
      <c r="U133" s="9"/>
      <c r="V133" s="9"/>
      <c r="W133" s="9"/>
    </row>
    <row r="134" spans="1:23" ht="24">
      <c r="A134" s="16" t="s">
        <v>287</v>
      </c>
      <c r="B134" s="16"/>
      <c r="C134" s="17" t="s">
        <v>434</v>
      </c>
      <c r="D134" s="19">
        <f aca="true" t="shared" si="66" ref="D134:U134">SUM(D135,D138,D145,D148,D151)</f>
        <v>610.6999999999999</v>
      </c>
      <c r="E134" s="19">
        <f t="shared" si="66"/>
        <v>175.4</v>
      </c>
      <c r="F134" s="19">
        <f t="shared" si="66"/>
        <v>435.3</v>
      </c>
      <c r="G134" s="19">
        <f t="shared" si="66"/>
        <v>0</v>
      </c>
      <c r="H134" s="19">
        <f t="shared" si="66"/>
        <v>2497.6000000000004</v>
      </c>
      <c r="I134" s="19">
        <f t="shared" si="66"/>
        <v>2223.3</v>
      </c>
      <c r="J134" s="19">
        <f t="shared" si="66"/>
        <v>274.3</v>
      </c>
      <c r="K134" s="19">
        <f t="shared" si="66"/>
        <v>0</v>
      </c>
      <c r="L134" s="19">
        <f t="shared" si="66"/>
        <v>2472.4</v>
      </c>
      <c r="M134" s="19">
        <v>404.8</v>
      </c>
      <c r="N134" s="19">
        <v>99</v>
      </c>
      <c r="O134" s="19">
        <f t="shared" si="66"/>
        <v>2213.1</v>
      </c>
      <c r="P134" s="19">
        <v>1261.7</v>
      </c>
      <c r="Q134" s="19">
        <v>99.5</v>
      </c>
      <c r="R134" s="19">
        <f t="shared" si="66"/>
        <v>259.3</v>
      </c>
      <c r="S134" s="19">
        <v>59.6</v>
      </c>
      <c r="T134" s="19">
        <v>94.5</v>
      </c>
      <c r="U134" s="19">
        <v>0</v>
      </c>
      <c r="V134" s="19"/>
      <c r="W134" s="19"/>
    </row>
    <row r="135" spans="1:23" ht="24">
      <c r="A135" s="8" t="s">
        <v>288</v>
      </c>
      <c r="B135" s="8"/>
      <c r="C135" s="5" t="s">
        <v>289</v>
      </c>
      <c r="D135" s="11">
        <f>SUM(D136)</f>
        <v>174</v>
      </c>
      <c r="E135" s="11">
        <f aca="true" t="shared" si="67" ref="E135:W135">SUM(E136)</f>
        <v>0</v>
      </c>
      <c r="F135" s="11">
        <f t="shared" si="67"/>
        <v>174</v>
      </c>
      <c r="G135" s="11">
        <f t="shared" si="67"/>
        <v>0</v>
      </c>
      <c r="H135" s="11">
        <f t="shared" si="67"/>
        <v>2078.4</v>
      </c>
      <c r="I135" s="11">
        <f t="shared" si="67"/>
        <v>2047.9</v>
      </c>
      <c r="J135" s="11">
        <f t="shared" si="67"/>
        <v>30.5</v>
      </c>
      <c r="K135" s="11">
        <f t="shared" si="67"/>
        <v>0</v>
      </c>
      <c r="L135" s="11">
        <f t="shared" si="67"/>
        <v>2078.4</v>
      </c>
      <c r="M135" s="11">
        <v>1194.5</v>
      </c>
      <c r="N135" s="11">
        <v>100</v>
      </c>
      <c r="O135" s="11">
        <f t="shared" si="67"/>
        <v>2047.9</v>
      </c>
      <c r="P135" s="11"/>
      <c r="Q135" s="11">
        <v>100</v>
      </c>
      <c r="R135" s="11">
        <f t="shared" si="67"/>
        <v>30.5</v>
      </c>
      <c r="S135" s="11">
        <v>17.5</v>
      </c>
      <c r="T135" s="11">
        <v>100</v>
      </c>
      <c r="U135" s="11">
        <v>0</v>
      </c>
      <c r="V135" s="11"/>
      <c r="W135" s="11"/>
    </row>
    <row r="136" spans="1:23" ht="36">
      <c r="A136" s="8" t="s">
        <v>290</v>
      </c>
      <c r="B136" s="8"/>
      <c r="C136" s="5" t="s">
        <v>291</v>
      </c>
      <c r="D136" s="11">
        <f>SUM(D137:D137)</f>
        <v>174</v>
      </c>
      <c r="E136" s="11">
        <f>SUM(E137:E137)</f>
        <v>0</v>
      </c>
      <c r="F136" s="11">
        <f>SUM(F137:F137)</f>
        <v>174</v>
      </c>
      <c r="G136" s="11">
        <f>SUM(G137:G137)</f>
        <v>0</v>
      </c>
      <c r="H136" s="11">
        <f aca="true" t="shared" si="68" ref="H136:W136">SUM(H137:H137)</f>
        <v>2078.4</v>
      </c>
      <c r="I136" s="11">
        <f t="shared" si="68"/>
        <v>2047.9</v>
      </c>
      <c r="J136" s="11">
        <f t="shared" si="68"/>
        <v>30.5</v>
      </c>
      <c r="K136" s="11">
        <f t="shared" si="68"/>
        <v>0</v>
      </c>
      <c r="L136" s="11">
        <f t="shared" si="68"/>
        <v>2078.4</v>
      </c>
      <c r="M136" s="11">
        <v>1194.5</v>
      </c>
      <c r="N136" s="11">
        <v>100</v>
      </c>
      <c r="O136" s="11">
        <f t="shared" si="68"/>
        <v>2047.9</v>
      </c>
      <c r="P136" s="11"/>
      <c r="Q136" s="11">
        <v>100</v>
      </c>
      <c r="R136" s="11">
        <f t="shared" si="68"/>
        <v>30.5</v>
      </c>
      <c r="S136" s="11">
        <v>17.5</v>
      </c>
      <c r="T136" s="11">
        <v>100</v>
      </c>
      <c r="U136" s="11">
        <v>0</v>
      </c>
      <c r="V136" s="11"/>
      <c r="W136" s="11"/>
    </row>
    <row r="137" spans="1:23" ht="48">
      <c r="A137" s="4" t="s">
        <v>292</v>
      </c>
      <c r="B137" s="4" t="s">
        <v>422</v>
      </c>
      <c r="C137" s="7" t="s">
        <v>104</v>
      </c>
      <c r="D137" s="9">
        <v>174</v>
      </c>
      <c r="E137" s="9"/>
      <c r="F137" s="9">
        <v>174</v>
      </c>
      <c r="G137" s="9"/>
      <c r="H137" s="9">
        <v>2078.4</v>
      </c>
      <c r="I137" s="9">
        <v>2047.9</v>
      </c>
      <c r="J137" s="9">
        <v>30.5</v>
      </c>
      <c r="K137" s="9"/>
      <c r="L137" s="9">
        <v>2078.4</v>
      </c>
      <c r="M137" s="9">
        <v>1194.5</v>
      </c>
      <c r="N137" s="9">
        <v>100</v>
      </c>
      <c r="O137" s="9">
        <v>2047.9</v>
      </c>
      <c r="P137" s="9"/>
      <c r="Q137" s="9">
        <v>100</v>
      </c>
      <c r="R137" s="9">
        <v>30.5</v>
      </c>
      <c r="S137" s="9">
        <v>17.5</v>
      </c>
      <c r="T137" s="9">
        <v>100</v>
      </c>
      <c r="U137" s="9"/>
      <c r="V137" s="9"/>
      <c r="W137" s="9"/>
    </row>
    <row r="138" spans="1:23" ht="36">
      <c r="A138" s="8" t="s">
        <v>305</v>
      </c>
      <c r="B138" s="8"/>
      <c r="C138" s="5" t="s">
        <v>435</v>
      </c>
      <c r="D138" s="11">
        <f>SUM(D139,D141,D143,)</f>
        <v>255.4</v>
      </c>
      <c r="E138" s="11">
        <f>SUM(E139,E141,E143,)</f>
        <v>175.4</v>
      </c>
      <c r="F138" s="11">
        <f>SUM(F139,F141,F143,)</f>
        <v>80</v>
      </c>
      <c r="G138" s="11">
        <f>SUM(G139,G141,G143,)</f>
        <v>0</v>
      </c>
      <c r="H138" s="11">
        <f>SUM(H139,H141,H143,)</f>
        <v>230.4</v>
      </c>
      <c r="I138" s="11">
        <f aca="true" t="shared" si="69" ref="I138:R138">SUM(I139,I141,I143,)</f>
        <v>175.4</v>
      </c>
      <c r="J138" s="11">
        <f t="shared" si="69"/>
        <v>55</v>
      </c>
      <c r="K138" s="11">
        <f>SUM(K139,K141,K143,)</f>
        <v>0</v>
      </c>
      <c r="L138" s="11">
        <f t="shared" si="69"/>
        <v>220.2</v>
      </c>
      <c r="M138" s="11">
        <v>86.2</v>
      </c>
      <c r="N138" s="11">
        <v>95.6</v>
      </c>
      <c r="O138" s="11">
        <f t="shared" si="69"/>
        <v>165.2</v>
      </c>
      <c r="P138" s="11">
        <v>94.2</v>
      </c>
      <c r="Q138" s="11">
        <v>94.2</v>
      </c>
      <c r="R138" s="11">
        <f t="shared" si="69"/>
        <v>55</v>
      </c>
      <c r="S138" s="11">
        <v>68.8</v>
      </c>
      <c r="T138" s="11">
        <v>100</v>
      </c>
      <c r="U138" s="11">
        <v>0</v>
      </c>
      <c r="V138" s="11"/>
      <c r="W138" s="11"/>
    </row>
    <row r="139" spans="1:23" ht="12.75">
      <c r="A139" s="8" t="s">
        <v>306</v>
      </c>
      <c r="B139" s="8"/>
      <c r="C139" s="5" t="s">
        <v>294</v>
      </c>
      <c r="D139" s="11">
        <f>SUM(D140)</f>
        <v>55</v>
      </c>
      <c r="E139" s="11">
        <f>SUM(E140)</f>
        <v>0</v>
      </c>
      <c r="F139" s="11">
        <f>SUM(F140)</f>
        <v>55</v>
      </c>
      <c r="G139" s="11">
        <f>SUM(G140)</f>
        <v>0</v>
      </c>
      <c r="H139" s="11">
        <f>SUM(H140)</f>
        <v>55</v>
      </c>
      <c r="I139" s="11">
        <f aca="true" t="shared" si="70" ref="I139:W139">SUM(I140)</f>
        <v>0</v>
      </c>
      <c r="J139" s="11">
        <f t="shared" si="70"/>
        <v>55</v>
      </c>
      <c r="K139" s="11">
        <f t="shared" si="70"/>
        <v>0</v>
      </c>
      <c r="L139" s="11">
        <f t="shared" si="70"/>
        <v>55</v>
      </c>
      <c r="M139" s="11">
        <v>100</v>
      </c>
      <c r="N139" s="11">
        <v>100</v>
      </c>
      <c r="O139" s="11">
        <f t="shared" si="70"/>
        <v>0</v>
      </c>
      <c r="P139" s="11"/>
      <c r="Q139" s="11"/>
      <c r="R139" s="11">
        <f t="shared" si="70"/>
        <v>55</v>
      </c>
      <c r="S139" s="11">
        <v>100</v>
      </c>
      <c r="T139" s="11">
        <v>100</v>
      </c>
      <c r="U139" s="11">
        <v>0</v>
      </c>
      <c r="V139" s="11"/>
      <c r="W139" s="11"/>
    </row>
    <row r="140" spans="1:23" ht="12.75">
      <c r="A140" s="4" t="s">
        <v>307</v>
      </c>
      <c r="B140" s="4" t="s">
        <v>44</v>
      </c>
      <c r="C140" s="7" t="s">
        <v>295</v>
      </c>
      <c r="D140" s="9">
        <v>55</v>
      </c>
      <c r="E140" s="9">
        <v>0</v>
      </c>
      <c r="F140" s="9">
        <v>55</v>
      </c>
      <c r="G140" s="9"/>
      <c r="H140" s="9">
        <v>55</v>
      </c>
      <c r="I140" s="9">
        <v>0</v>
      </c>
      <c r="J140" s="9">
        <v>55</v>
      </c>
      <c r="K140" s="9"/>
      <c r="L140" s="10">
        <v>55</v>
      </c>
      <c r="M140" s="10">
        <v>100</v>
      </c>
      <c r="N140" s="10">
        <v>100</v>
      </c>
      <c r="O140" s="10"/>
      <c r="P140" s="10"/>
      <c r="Q140" s="10"/>
      <c r="R140" s="10">
        <v>55</v>
      </c>
      <c r="S140" s="10">
        <v>100</v>
      </c>
      <c r="T140" s="10">
        <v>100</v>
      </c>
      <c r="U140" s="10"/>
      <c r="V140" s="10"/>
      <c r="W140" s="10"/>
    </row>
    <row r="141" spans="1:23" ht="36">
      <c r="A141" s="8" t="s">
        <v>308</v>
      </c>
      <c r="B141" s="8"/>
      <c r="C141" s="5" t="s">
        <v>296</v>
      </c>
      <c r="D141" s="11">
        <f>SUM(D142)</f>
        <v>25</v>
      </c>
      <c r="E141" s="11">
        <f>SUM(E142)</f>
        <v>0</v>
      </c>
      <c r="F141" s="11">
        <f>SUM(F142)</f>
        <v>25</v>
      </c>
      <c r="G141" s="11">
        <f>SUM(G142)</f>
        <v>0</v>
      </c>
      <c r="H141" s="11">
        <f>SUM(H142)</f>
        <v>0</v>
      </c>
      <c r="I141" s="11">
        <f aca="true" t="shared" si="71" ref="I141:W141">SUM(I142)</f>
        <v>0</v>
      </c>
      <c r="J141" s="11">
        <f>SUM(J142)</f>
        <v>0</v>
      </c>
      <c r="K141" s="11">
        <f>SUM(K142)</f>
        <v>0</v>
      </c>
      <c r="L141" s="11">
        <f t="shared" si="71"/>
        <v>0</v>
      </c>
      <c r="M141" s="11">
        <v>0</v>
      </c>
      <c r="N141" s="11"/>
      <c r="O141" s="11">
        <f t="shared" si="71"/>
        <v>0</v>
      </c>
      <c r="P141" s="11"/>
      <c r="Q141" s="11"/>
      <c r="R141" s="11">
        <f t="shared" si="71"/>
        <v>0</v>
      </c>
      <c r="S141" s="11">
        <v>0</v>
      </c>
      <c r="T141" s="11"/>
      <c r="U141" s="11">
        <v>0</v>
      </c>
      <c r="V141" s="11"/>
      <c r="W141" s="11"/>
    </row>
    <row r="142" spans="1:23" ht="24">
      <c r="A142" s="4" t="s">
        <v>309</v>
      </c>
      <c r="B142" s="4" t="s">
        <v>45</v>
      </c>
      <c r="C142" s="7" t="s">
        <v>105</v>
      </c>
      <c r="D142" s="9">
        <v>25</v>
      </c>
      <c r="E142" s="9">
        <v>0</v>
      </c>
      <c r="F142" s="9">
        <v>25</v>
      </c>
      <c r="G142" s="9"/>
      <c r="H142" s="9"/>
      <c r="I142" s="9">
        <v>0</v>
      </c>
      <c r="J142" s="9"/>
      <c r="K142" s="9"/>
      <c r="L142" s="10">
        <v>0</v>
      </c>
      <c r="M142" s="10">
        <v>0</v>
      </c>
      <c r="N142" s="10"/>
      <c r="O142" s="10"/>
      <c r="P142" s="10"/>
      <c r="Q142" s="10"/>
      <c r="R142" s="10">
        <v>0</v>
      </c>
      <c r="S142" s="10">
        <v>0</v>
      </c>
      <c r="T142" s="10"/>
      <c r="U142" s="10">
        <v>0</v>
      </c>
      <c r="V142" s="10"/>
      <c r="W142" s="10"/>
    </row>
    <row r="143" spans="1:23" ht="24">
      <c r="A143" s="8" t="s">
        <v>310</v>
      </c>
      <c r="B143" s="8"/>
      <c r="C143" s="5" t="s">
        <v>297</v>
      </c>
      <c r="D143" s="11">
        <f>SUM(D144)</f>
        <v>175.4</v>
      </c>
      <c r="E143" s="11">
        <f>SUM(E144)</f>
        <v>175.4</v>
      </c>
      <c r="F143" s="11">
        <f>SUM(F144)</f>
        <v>0</v>
      </c>
      <c r="G143" s="11">
        <f>SUM(G144)</f>
        <v>0</v>
      </c>
      <c r="H143" s="11">
        <f>SUM(H144)</f>
        <v>175.4</v>
      </c>
      <c r="I143" s="11">
        <f aca="true" t="shared" si="72" ref="I143:W143">SUM(I144)</f>
        <v>175.4</v>
      </c>
      <c r="J143" s="11">
        <f t="shared" si="72"/>
        <v>0</v>
      </c>
      <c r="K143" s="11">
        <f t="shared" si="72"/>
        <v>0</v>
      </c>
      <c r="L143" s="11">
        <f t="shared" si="72"/>
        <v>165.2</v>
      </c>
      <c r="M143" s="11">
        <v>94.2</v>
      </c>
      <c r="N143" s="11">
        <v>94.2</v>
      </c>
      <c r="O143" s="11">
        <f t="shared" si="72"/>
        <v>165.2</v>
      </c>
      <c r="P143" s="11">
        <v>94.2</v>
      </c>
      <c r="Q143" s="11">
        <v>94.2</v>
      </c>
      <c r="R143" s="11">
        <f t="shared" si="72"/>
        <v>0</v>
      </c>
      <c r="S143" s="11"/>
      <c r="T143" s="11"/>
      <c r="U143" s="11">
        <v>0</v>
      </c>
      <c r="V143" s="11"/>
      <c r="W143" s="11"/>
    </row>
    <row r="144" spans="1:23" ht="24">
      <c r="A144" s="4" t="s">
        <v>311</v>
      </c>
      <c r="B144" s="4" t="s">
        <v>46</v>
      </c>
      <c r="C144" s="7" t="s">
        <v>106</v>
      </c>
      <c r="D144" s="9">
        <v>175.4</v>
      </c>
      <c r="E144" s="9">
        <v>175.4</v>
      </c>
      <c r="F144" s="9"/>
      <c r="G144" s="9"/>
      <c r="H144" s="9">
        <v>175.4</v>
      </c>
      <c r="I144" s="9">
        <v>175.4</v>
      </c>
      <c r="J144" s="9"/>
      <c r="K144" s="9"/>
      <c r="L144" s="10">
        <v>165.2</v>
      </c>
      <c r="M144" s="10">
        <v>94.2</v>
      </c>
      <c r="N144" s="10">
        <v>94.2</v>
      </c>
      <c r="O144" s="10">
        <v>165.2</v>
      </c>
      <c r="P144" s="10">
        <v>94.2</v>
      </c>
      <c r="Q144" s="10">
        <v>94.2</v>
      </c>
      <c r="R144" s="10"/>
      <c r="S144" s="10"/>
      <c r="T144" s="10"/>
      <c r="U144" s="10"/>
      <c r="V144" s="10"/>
      <c r="W144" s="10"/>
    </row>
    <row r="145" spans="1:23" ht="24">
      <c r="A145" s="8" t="s">
        <v>312</v>
      </c>
      <c r="B145" s="8"/>
      <c r="C145" s="5" t="s">
        <v>298</v>
      </c>
      <c r="D145" s="11">
        <f>SUM(D146)</f>
        <v>116.3</v>
      </c>
      <c r="E145" s="11">
        <f aca="true" t="shared" si="73" ref="E145:G146">SUM(E146)</f>
        <v>0</v>
      </c>
      <c r="F145" s="11">
        <f t="shared" si="73"/>
        <v>116.3</v>
      </c>
      <c r="G145" s="11">
        <f t="shared" si="73"/>
        <v>0</v>
      </c>
      <c r="H145" s="11">
        <f>SUM(H146)</f>
        <v>116.3</v>
      </c>
      <c r="I145" s="11">
        <f aca="true" t="shared" si="74" ref="I145:W146">SUM(I146)</f>
        <v>0</v>
      </c>
      <c r="J145" s="11">
        <f t="shared" si="74"/>
        <v>116.3</v>
      </c>
      <c r="K145" s="11">
        <f t="shared" si="74"/>
        <v>0</v>
      </c>
      <c r="L145" s="11">
        <f t="shared" si="74"/>
        <v>116.3</v>
      </c>
      <c r="M145" s="11">
        <v>100</v>
      </c>
      <c r="N145" s="11">
        <v>100</v>
      </c>
      <c r="O145" s="11">
        <f t="shared" si="74"/>
        <v>0</v>
      </c>
      <c r="P145" s="11"/>
      <c r="Q145" s="11"/>
      <c r="R145" s="11">
        <f t="shared" si="74"/>
        <v>116.3</v>
      </c>
      <c r="S145" s="11">
        <v>100</v>
      </c>
      <c r="T145" s="11">
        <v>100</v>
      </c>
      <c r="U145" s="11">
        <v>0</v>
      </c>
      <c r="V145" s="11"/>
      <c r="W145" s="11"/>
    </row>
    <row r="146" spans="1:23" ht="24">
      <c r="A146" s="8" t="s">
        <v>313</v>
      </c>
      <c r="B146" s="8"/>
      <c r="C146" s="5" t="s">
        <v>299</v>
      </c>
      <c r="D146" s="11">
        <f>SUM(D147)</f>
        <v>116.3</v>
      </c>
      <c r="E146" s="11">
        <f t="shared" si="73"/>
        <v>0</v>
      </c>
      <c r="F146" s="11">
        <f t="shared" si="73"/>
        <v>116.3</v>
      </c>
      <c r="G146" s="11">
        <f t="shared" si="73"/>
        <v>0</v>
      </c>
      <c r="H146" s="11">
        <f>SUM(H147)</f>
        <v>116.3</v>
      </c>
      <c r="I146" s="11">
        <f t="shared" si="74"/>
        <v>0</v>
      </c>
      <c r="J146" s="11">
        <f t="shared" si="74"/>
        <v>116.3</v>
      </c>
      <c r="K146" s="11">
        <f t="shared" si="74"/>
        <v>0</v>
      </c>
      <c r="L146" s="11">
        <f t="shared" si="74"/>
        <v>116.3</v>
      </c>
      <c r="M146" s="11">
        <v>100</v>
      </c>
      <c r="N146" s="11">
        <v>100</v>
      </c>
      <c r="O146" s="11">
        <f t="shared" si="74"/>
        <v>0</v>
      </c>
      <c r="P146" s="11"/>
      <c r="Q146" s="11"/>
      <c r="R146" s="11">
        <f t="shared" si="74"/>
        <v>116.3</v>
      </c>
      <c r="S146" s="11">
        <v>100</v>
      </c>
      <c r="T146" s="11">
        <v>100</v>
      </c>
      <c r="U146" s="11">
        <v>0</v>
      </c>
      <c r="V146" s="11"/>
      <c r="W146" s="11"/>
    </row>
    <row r="147" spans="1:23" ht="24">
      <c r="A147" s="4" t="s">
        <v>314</v>
      </c>
      <c r="B147" s="4" t="s">
        <v>47</v>
      </c>
      <c r="C147" s="7" t="s">
        <v>107</v>
      </c>
      <c r="D147" s="9">
        <v>116.3</v>
      </c>
      <c r="E147" s="9">
        <v>0</v>
      </c>
      <c r="F147" s="9">
        <v>116.3</v>
      </c>
      <c r="G147" s="9"/>
      <c r="H147" s="9">
        <v>116.3</v>
      </c>
      <c r="I147" s="9">
        <v>0</v>
      </c>
      <c r="J147" s="9">
        <v>116.3</v>
      </c>
      <c r="K147" s="9"/>
      <c r="L147" s="10">
        <v>116.3</v>
      </c>
      <c r="M147" s="10">
        <v>100</v>
      </c>
      <c r="N147" s="10">
        <v>100</v>
      </c>
      <c r="O147" s="10"/>
      <c r="P147" s="10"/>
      <c r="Q147" s="10"/>
      <c r="R147" s="10">
        <v>116.3</v>
      </c>
      <c r="S147" s="10">
        <v>100</v>
      </c>
      <c r="T147" s="10">
        <v>100</v>
      </c>
      <c r="U147" s="10"/>
      <c r="V147" s="10"/>
      <c r="W147" s="10"/>
    </row>
    <row r="148" spans="1:23" ht="12.75">
      <c r="A148" s="8" t="s">
        <v>315</v>
      </c>
      <c r="B148" s="8"/>
      <c r="C148" s="5" t="s">
        <v>300</v>
      </c>
      <c r="D148" s="11">
        <f aca="true" t="shared" si="75" ref="D148:H149">SUM(D149)</f>
        <v>15</v>
      </c>
      <c r="E148" s="11">
        <f t="shared" si="75"/>
        <v>0</v>
      </c>
      <c r="F148" s="11">
        <f t="shared" si="75"/>
        <v>15</v>
      </c>
      <c r="G148" s="11">
        <f t="shared" si="75"/>
        <v>0</v>
      </c>
      <c r="H148" s="11">
        <f t="shared" si="75"/>
        <v>15</v>
      </c>
      <c r="I148" s="11">
        <f aca="true" t="shared" si="76" ref="I148:W148">SUM(I149)</f>
        <v>0</v>
      </c>
      <c r="J148" s="11">
        <f t="shared" si="76"/>
        <v>15</v>
      </c>
      <c r="K148" s="11">
        <f t="shared" si="76"/>
        <v>0</v>
      </c>
      <c r="L148" s="11">
        <f t="shared" si="76"/>
        <v>15</v>
      </c>
      <c r="M148" s="11">
        <v>100</v>
      </c>
      <c r="N148" s="11">
        <v>100</v>
      </c>
      <c r="O148" s="11">
        <f t="shared" si="76"/>
        <v>0</v>
      </c>
      <c r="P148" s="11"/>
      <c r="Q148" s="11"/>
      <c r="R148" s="11">
        <f t="shared" si="76"/>
        <v>15</v>
      </c>
      <c r="S148" s="11">
        <v>100</v>
      </c>
      <c r="T148" s="11">
        <v>100</v>
      </c>
      <c r="U148" s="11">
        <v>0</v>
      </c>
      <c r="V148" s="11"/>
      <c r="W148" s="11"/>
    </row>
    <row r="149" spans="1:23" ht="24">
      <c r="A149" s="8" t="s">
        <v>316</v>
      </c>
      <c r="B149" s="8"/>
      <c r="C149" s="5" t="s">
        <v>301</v>
      </c>
      <c r="D149" s="11">
        <f t="shared" si="75"/>
        <v>15</v>
      </c>
      <c r="E149" s="11">
        <f t="shared" si="75"/>
        <v>0</v>
      </c>
      <c r="F149" s="11">
        <f t="shared" si="75"/>
        <v>15</v>
      </c>
      <c r="G149" s="11">
        <f t="shared" si="75"/>
        <v>0</v>
      </c>
      <c r="H149" s="11">
        <f t="shared" si="75"/>
        <v>15</v>
      </c>
      <c r="I149" s="11">
        <f aca="true" t="shared" si="77" ref="I149:W149">SUM(I150)</f>
        <v>0</v>
      </c>
      <c r="J149" s="11">
        <f t="shared" si="77"/>
        <v>15</v>
      </c>
      <c r="K149" s="11">
        <f t="shared" si="77"/>
        <v>0</v>
      </c>
      <c r="L149" s="11">
        <f t="shared" si="77"/>
        <v>15</v>
      </c>
      <c r="M149" s="11">
        <v>100</v>
      </c>
      <c r="N149" s="11">
        <v>100</v>
      </c>
      <c r="O149" s="11">
        <f t="shared" si="77"/>
        <v>0</v>
      </c>
      <c r="P149" s="11"/>
      <c r="Q149" s="11"/>
      <c r="R149" s="11">
        <f t="shared" si="77"/>
        <v>15</v>
      </c>
      <c r="S149" s="11">
        <v>100</v>
      </c>
      <c r="T149" s="11">
        <v>100</v>
      </c>
      <c r="U149" s="11">
        <v>0</v>
      </c>
      <c r="V149" s="11"/>
      <c r="W149" s="11"/>
    </row>
    <row r="150" spans="1:23" ht="24">
      <c r="A150" s="4" t="s">
        <v>317</v>
      </c>
      <c r="B150" s="4" t="s">
        <v>48</v>
      </c>
      <c r="C150" s="7" t="s">
        <v>91</v>
      </c>
      <c r="D150" s="9">
        <v>15</v>
      </c>
      <c r="E150" s="9">
        <v>0</v>
      </c>
      <c r="F150" s="9">
        <v>15</v>
      </c>
      <c r="G150" s="9"/>
      <c r="H150" s="9">
        <v>15</v>
      </c>
      <c r="I150" s="9">
        <v>0</v>
      </c>
      <c r="J150" s="9">
        <v>15</v>
      </c>
      <c r="K150" s="9"/>
      <c r="L150" s="10">
        <v>15</v>
      </c>
      <c r="M150" s="10">
        <v>100</v>
      </c>
      <c r="N150" s="10">
        <v>100</v>
      </c>
      <c r="O150" s="10"/>
      <c r="P150" s="10"/>
      <c r="Q150" s="10"/>
      <c r="R150" s="10">
        <v>15</v>
      </c>
      <c r="S150" s="10">
        <v>100</v>
      </c>
      <c r="T150" s="10">
        <v>100</v>
      </c>
      <c r="U150" s="10">
        <v>0</v>
      </c>
      <c r="V150" s="10"/>
      <c r="W150" s="10"/>
    </row>
    <row r="151" spans="1:23" ht="24">
      <c r="A151" s="8" t="s">
        <v>318</v>
      </c>
      <c r="B151" s="8"/>
      <c r="C151" s="5" t="s">
        <v>436</v>
      </c>
      <c r="D151" s="11">
        <f>SUM(D152)</f>
        <v>50</v>
      </c>
      <c r="E151" s="11">
        <f aca="true" t="shared" si="78" ref="E151:G152">SUM(E152)</f>
        <v>0</v>
      </c>
      <c r="F151" s="11">
        <f t="shared" si="78"/>
        <v>50</v>
      </c>
      <c r="G151" s="11">
        <f t="shared" si="78"/>
        <v>0</v>
      </c>
      <c r="H151" s="11">
        <f>SUM(H152)</f>
        <v>57.5</v>
      </c>
      <c r="I151" s="11">
        <f aca="true" t="shared" si="79" ref="I151:W152">SUM(I152)</f>
        <v>0</v>
      </c>
      <c r="J151" s="11">
        <f t="shared" si="79"/>
        <v>57.5</v>
      </c>
      <c r="K151" s="11">
        <f t="shared" si="79"/>
        <v>0</v>
      </c>
      <c r="L151" s="11">
        <f t="shared" si="79"/>
        <v>42.5</v>
      </c>
      <c r="M151" s="11">
        <v>85</v>
      </c>
      <c r="N151" s="11">
        <v>73.9</v>
      </c>
      <c r="O151" s="11">
        <f t="shared" si="79"/>
        <v>0</v>
      </c>
      <c r="P151" s="11"/>
      <c r="Q151" s="11"/>
      <c r="R151" s="11">
        <f t="shared" si="79"/>
        <v>42.5</v>
      </c>
      <c r="S151" s="11">
        <v>85</v>
      </c>
      <c r="T151" s="11">
        <v>73.9</v>
      </c>
      <c r="U151" s="11">
        <v>0</v>
      </c>
      <c r="V151" s="11"/>
      <c r="W151" s="11"/>
    </row>
    <row r="152" spans="1:23" ht="24">
      <c r="A152" s="8" t="s">
        <v>319</v>
      </c>
      <c r="B152" s="8"/>
      <c r="C152" s="5" t="s">
        <v>302</v>
      </c>
      <c r="D152" s="11">
        <f>SUM(D153)</f>
        <v>50</v>
      </c>
      <c r="E152" s="11">
        <f t="shared" si="78"/>
        <v>0</v>
      </c>
      <c r="F152" s="11">
        <f t="shared" si="78"/>
        <v>50</v>
      </c>
      <c r="G152" s="11">
        <f t="shared" si="78"/>
        <v>0</v>
      </c>
      <c r="H152" s="11">
        <f>SUM(H153)</f>
        <v>57.5</v>
      </c>
      <c r="I152" s="11">
        <f t="shared" si="79"/>
        <v>0</v>
      </c>
      <c r="J152" s="11">
        <f t="shared" si="79"/>
        <v>57.5</v>
      </c>
      <c r="K152" s="11">
        <f t="shared" si="79"/>
        <v>0</v>
      </c>
      <c r="L152" s="11">
        <f t="shared" si="79"/>
        <v>42.5</v>
      </c>
      <c r="M152" s="11">
        <v>85</v>
      </c>
      <c r="N152" s="11">
        <v>73.9</v>
      </c>
      <c r="O152" s="11">
        <f t="shared" si="79"/>
        <v>0</v>
      </c>
      <c r="P152" s="11"/>
      <c r="Q152" s="11"/>
      <c r="R152" s="11">
        <f t="shared" si="79"/>
        <v>42.5</v>
      </c>
      <c r="S152" s="11">
        <v>85</v>
      </c>
      <c r="T152" s="11">
        <v>73.9</v>
      </c>
      <c r="U152" s="11">
        <v>0</v>
      </c>
      <c r="V152" s="11"/>
      <c r="W152" s="11"/>
    </row>
    <row r="153" spans="1:23" ht="24">
      <c r="A153" s="4" t="s">
        <v>320</v>
      </c>
      <c r="B153" s="4" t="s">
        <v>49</v>
      </c>
      <c r="C153" s="7" t="s">
        <v>105</v>
      </c>
      <c r="D153" s="9">
        <v>50</v>
      </c>
      <c r="E153" s="9">
        <v>0</v>
      </c>
      <c r="F153" s="9">
        <v>50</v>
      </c>
      <c r="G153" s="9"/>
      <c r="H153" s="9">
        <v>57.5</v>
      </c>
      <c r="I153" s="9">
        <v>0</v>
      </c>
      <c r="J153" s="9">
        <v>57.5</v>
      </c>
      <c r="K153" s="9"/>
      <c r="L153" s="10">
        <v>42.5</v>
      </c>
      <c r="M153" s="10">
        <v>85</v>
      </c>
      <c r="N153" s="10">
        <v>73.9</v>
      </c>
      <c r="O153" s="10"/>
      <c r="P153" s="10"/>
      <c r="Q153" s="10"/>
      <c r="R153" s="10">
        <v>42.5</v>
      </c>
      <c r="S153" s="10">
        <v>85</v>
      </c>
      <c r="T153" s="10">
        <v>73.9</v>
      </c>
      <c r="U153" s="10"/>
      <c r="V153" s="10"/>
      <c r="W153" s="10"/>
    </row>
    <row r="154" spans="1:23" ht="24">
      <c r="A154" s="16" t="s">
        <v>293</v>
      </c>
      <c r="B154" s="16"/>
      <c r="C154" s="17" t="s">
        <v>437</v>
      </c>
      <c r="D154" s="19">
        <f>SUM(D155)</f>
        <v>310</v>
      </c>
      <c r="E154" s="19">
        <f aca="true" t="shared" si="80" ref="E154:G155">SUM(E155)</f>
        <v>0</v>
      </c>
      <c r="F154" s="19">
        <f t="shared" si="80"/>
        <v>310</v>
      </c>
      <c r="G154" s="19">
        <f t="shared" si="80"/>
        <v>0</v>
      </c>
      <c r="H154" s="19">
        <f>SUM(H155)</f>
        <v>495</v>
      </c>
      <c r="I154" s="19">
        <f aca="true" t="shared" si="81" ref="I154:W155">SUM(I155)</f>
        <v>0</v>
      </c>
      <c r="J154" s="19">
        <f t="shared" si="81"/>
        <v>495</v>
      </c>
      <c r="K154" s="19">
        <f t="shared" si="81"/>
        <v>0</v>
      </c>
      <c r="L154" s="19">
        <f t="shared" si="81"/>
        <v>495</v>
      </c>
      <c r="M154" s="19">
        <v>159.7</v>
      </c>
      <c r="N154" s="19">
        <v>100</v>
      </c>
      <c r="O154" s="19">
        <f t="shared" si="81"/>
        <v>0</v>
      </c>
      <c r="P154" s="19"/>
      <c r="Q154" s="19"/>
      <c r="R154" s="19">
        <f t="shared" si="81"/>
        <v>495</v>
      </c>
      <c r="S154" s="19">
        <v>159.7</v>
      </c>
      <c r="T154" s="19">
        <v>100</v>
      </c>
      <c r="U154" s="19">
        <v>0</v>
      </c>
      <c r="V154" s="19"/>
      <c r="W154" s="19"/>
    </row>
    <row r="155" spans="1:23" ht="48">
      <c r="A155" s="8" t="s">
        <v>303</v>
      </c>
      <c r="B155" s="8"/>
      <c r="C155" s="5" t="s">
        <v>321</v>
      </c>
      <c r="D155" s="11">
        <f>SUM(D156)</f>
        <v>310</v>
      </c>
      <c r="E155" s="11">
        <f t="shared" si="80"/>
        <v>0</v>
      </c>
      <c r="F155" s="11">
        <f t="shared" si="80"/>
        <v>310</v>
      </c>
      <c r="G155" s="11">
        <f t="shared" si="80"/>
        <v>0</v>
      </c>
      <c r="H155" s="11">
        <f>SUM(H156)</f>
        <v>495</v>
      </c>
      <c r="I155" s="11">
        <f t="shared" si="81"/>
        <v>0</v>
      </c>
      <c r="J155" s="11">
        <f t="shared" si="81"/>
        <v>495</v>
      </c>
      <c r="K155" s="11">
        <f t="shared" si="81"/>
        <v>0</v>
      </c>
      <c r="L155" s="11">
        <f t="shared" si="81"/>
        <v>495</v>
      </c>
      <c r="M155" s="11">
        <v>159.7</v>
      </c>
      <c r="N155" s="11">
        <v>100</v>
      </c>
      <c r="O155" s="11">
        <f t="shared" si="81"/>
        <v>0</v>
      </c>
      <c r="P155" s="11"/>
      <c r="Q155" s="11"/>
      <c r="R155" s="11">
        <f t="shared" si="81"/>
        <v>495</v>
      </c>
      <c r="S155" s="11">
        <v>159.7</v>
      </c>
      <c r="T155" s="11">
        <v>100</v>
      </c>
      <c r="U155" s="11">
        <v>0</v>
      </c>
      <c r="V155" s="11"/>
      <c r="W155" s="11"/>
    </row>
    <row r="156" spans="1:23" ht="24">
      <c r="A156" s="4" t="s">
        <v>304</v>
      </c>
      <c r="B156" s="4" t="s">
        <v>50</v>
      </c>
      <c r="C156" s="7" t="s">
        <v>91</v>
      </c>
      <c r="D156" s="9">
        <v>310</v>
      </c>
      <c r="E156" s="9">
        <v>0</v>
      </c>
      <c r="F156" s="9">
        <v>310</v>
      </c>
      <c r="G156" s="9"/>
      <c r="H156" s="9">
        <v>495</v>
      </c>
      <c r="I156" s="9">
        <v>0</v>
      </c>
      <c r="J156" s="9">
        <v>495</v>
      </c>
      <c r="K156" s="9"/>
      <c r="L156" s="10">
        <v>495</v>
      </c>
      <c r="M156" s="10">
        <v>159.7</v>
      </c>
      <c r="N156" s="10">
        <v>100</v>
      </c>
      <c r="O156" s="10"/>
      <c r="P156" s="10"/>
      <c r="Q156" s="10"/>
      <c r="R156" s="10">
        <v>495</v>
      </c>
      <c r="S156" s="10">
        <v>159.7</v>
      </c>
      <c r="T156" s="10">
        <v>100</v>
      </c>
      <c r="U156" s="10"/>
      <c r="V156" s="10"/>
      <c r="W156" s="10"/>
    </row>
    <row r="157" spans="1:23" ht="12.75">
      <c r="A157" s="16" t="s">
        <v>328</v>
      </c>
      <c r="B157" s="16"/>
      <c r="C157" s="17" t="s">
        <v>438</v>
      </c>
      <c r="D157" s="19">
        <f>SUM(D158,D161,D165)</f>
        <v>250</v>
      </c>
      <c r="E157" s="19">
        <f>SUM(E158,E161,E165)</f>
        <v>0</v>
      </c>
      <c r="F157" s="19">
        <f>SUM(F158,F161,F165)</f>
        <v>250</v>
      </c>
      <c r="G157" s="19">
        <f>SUM(G158,G161,G165)</f>
        <v>0</v>
      </c>
      <c r="H157" s="19">
        <f>SUM(H158,H161,H165)</f>
        <v>250</v>
      </c>
      <c r="I157" s="19">
        <f aca="true" t="shared" si="82" ref="I157:R157">SUM(I158,I161,I165)</f>
        <v>0</v>
      </c>
      <c r="J157" s="19">
        <f t="shared" si="82"/>
        <v>250</v>
      </c>
      <c r="K157" s="19">
        <f>SUM(K158,K161,K165)</f>
        <v>0</v>
      </c>
      <c r="L157" s="19">
        <f t="shared" si="82"/>
        <v>224.79999999999998</v>
      </c>
      <c r="M157" s="19">
        <v>89.9</v>
      </c>
      <c r="N157" s="19">
        <v>89.9</v>
      </c>
      <c r="O157" s="19">
        <f t="shared" si="82"/>
        <v>0</v>
      </c>
      <c r="P157" s="19"/>
      <c r="Q157" s="19"/>
      <c r="R157" s="19">
        <f t="shared" si="82"/>
        <v>224.79999999999998</v>
      </c>
      <c r="S157" s="19">
        <v>89.9</v>
      </c>
      <c r="T157" s="19">
        <v>89.9</v>
      </c>
      <c r="U157" s="19">
        <v>0</v>
      </c>
      <c r="V157" s="19"/>
      <c r="W157" s="19"/>
    </row>
    <row r="158" spans="1:23" ht="12.75">
      <c r="A158" s="8" t="s">
        <v>329</v>
      </c>
      <c r="B158" s="8"/>
      <c r="C158" s="5" t="s">
        <v>322</v>
      </c>
      <c r="D158" s="11">
        <f>SUM(D159)</f>
        <v>150</v>
      </c>
      <c r="E158" s="11">
        <f aca="true" t="shared" si="83" ref="E158:G159">SUM(E159)</f>
        <v>0</v>
      </c>
      <c r="F158" s="11">
        <f t="shared" si="83"/>
        <v>150</v>
      </c>
      <c r="G158" s="11">
        <f t="shared" si="83"/>
        <v>0</v>
      </c>
      <c r="H158" s="11">
        <f>SUM(H159)</f>
        <v>150</v>
      </c>
      <c r="I158" s="11">
        <f aca="true" t="shared" si="84" ref="I158:W159">SUM(I159)</f>
        <v>0</v>
      </c>
      <c r="J158" s="11">
        <f t="shared" si="84"/>
        <v>150</v>
      </c>
      <c r="K158" s="11">
        <f t="shared" si="84"/>
        <v>0</v>
      </c>
      <c r="L158" s="11">
        <f t="shared" si="84"/>
        <v>145.7</v>
      </c>
      <c r="M158" s="11">
        <v>97.1</v>
      </c>
      <c r="N158" s="11">
        <v>97.1</v>
      </c>
      <c r="O158" s="11">
        <f t="shared" si="84"/>
        <v>0</v>
      </c>
      <c r="P158" s="11"/>
      <c r="Q158" s="11"/>
      <c r="R158" s="11">
        <f t="shared" si="84"/>
        <v>145.7</v>
      </c>
      <c r="S158" s="11">
        <v>97.1</v>
      </c>
      <c r="T158" s="11">
        <v>97.1</v>
      </c>
      <c r="U158" s="11">
        <v>0</v>
      </c>
      <c r="V158" s="11"/>
      <c r="W158" s="11"/>
    </row>
    <row r="159" spans="1:23" ht="36">
      <c r="A159" s="8" t="s">
        <v>330</v>
      </c>
      <c r="B159" s="8"/>
      <c r="C159" s="5" t="s">
        <v>325</v>
      </c>
      <c r="D159" s="11">
        <f>SUM(D160)</f>
        <v>150</v>
      </c>
      <c r="E159" s="11">
        <f t="shared" si="83"/>
        <v>0</v>
      </c>
      <c r="F159" s="11">
        <f t="shared" si="83"/>
        <v>150</v>
      </c>
      <c r="G159" s="11">
        <f t="shared" si="83"/>
        <v>0</v>
      </c>
      <c r="H159" s="11">
        <f>SUM(H160)</f>
        <v>150</v>
      </c>
      <c r="I159" s="11">
        <f t="shared" si="84"/>
        <v>0</v>
      </c>
      <c r="J159" s="11">
        <f t="shared" si="84"/>
        <v>150</v>
      </c>
      <c r="K159" s="11">
        <f t="shared" si="84"/>
        <v>0</v>
      </c>
      <c r="L159" s="11">
        <f t="shared" si="84"/>
        <v>145.7</v>
      </c>
      <c r="M159" s="11">
        <v>97.1</v>
      </c>
      <c r="N159" s="11">
        <v>97.1</v>
      </c>
      <c r="O159" s="11">
        <f t="shared" si="84"/>
        <v>0</v>
      </c>
      <c r="P159" s="11"/>
      <c r="Q159" s="11"/>
      <c r="R159" s="11">
        <f t="shared" si="84"/>
        <v>145.7</v>
      </c>
      <c r="S159" s="11">
        <v>97.1</v>
      </c>
      <c r="T159" s="11">
        <v>97.1</v>
      </c>
      <c r="U159" s="11">
        <v>0</v>
      </c>
      <c r="V159" s="11"/>
      <c r="W159" s="11"/>
    </row>
    <row r="160" spans="1:23" ht="36">
      <c r="A160" s="4" t="s">
        <v>331</v>
      </c>
      <c r="B160" s="4" t="s">
        <v>51</v>
      </c>
      <c r="C160" s="7" t="s">
        <v>108</v>
      </c>
      <c r="D160" s="9">
        <v>150</v>
      </c>
      <c r="E160" s="9">
        <v>0</v>
      </c>
      <c r="F160" s="9">
        <v>150</v>
      </c>
      <c r="G160" s="9"/>
      <c r="H160" s="9">
        <v>150</v>
      </c>
      <c r="I160" s="9">
        <v>0</v>
      </c>
      <c r="J160" s="9">
        <v>150</v>
      </c>
      <c r="K160" s="9"/>
      <c r="L160" s="10">
        <v>145.7</v>
      </c>
      <c r="M160" s="10">
        <v>97.1</v>
      </c>
      <c r="N160" s="10">
        <v>97.1</v>
      </c>
      <c r="O160" s="10"/>
      <c r="P160" s="10"/>
      <c r="Q160" s="10"/>
      <c r="R160" s="10">
        <v>145.7</v>
      </c>
      <c r="S160" s="10">
        <v>97.1</v>
      </c>
      <c r="T160" s="10">
        <v>97.1</v>
      </c>
      <c r="U160" s="10"/>
      <c r="V160" s="10"/>
      <c r="W160" s="10"/>
    </row>
    <row r="161" spans="1:23" ht="24">
      <c r="A161" s="8" t="s">
        <v>332</v>
      </c>
      <c r="B161" s="8"/>
      <c r="C161" s="5" t="s">
        <v>323</v>
      </c>
      <c r="D161" s="11">
        <f>SUM(D162)</f>
        <v>90</v>
      </c>
      <c r="E161" s="11">
        <f>SUM(E162)</f>
        <v>0</v>
      </c>
      <c r="F161" s="11">
        <f>SUM(F162)</f>
        <v>90</v>
      </c>
      <c r="G161" s="11">
        <f>SUM(G162)</f>
        <v>0</v>
      </c>
      <c r="H161" s="11">
        <f>SUM(H162)</f>
        <v>90</v>
      </c>
      <c r="I161" s="11">
        <f aca="true" t="shared" si="85" ref="I161:W161">SUM(I162)</f>
        <v>0</v>
      </c>
      <c r="J161" s="11">
        <f t="shared" si="85"/>
        <v>90</v>
      </c>
      <c r="K161" s="11">
        <f t="shared" si="85"/>
        <v>0</v>
      </c>
      <c r="L161" s="11">
        <f t="shared" si="85"/>
        <v>69.1</v>
      </c>
      <c r="M161" s="11">
        <v>76.8</v>
      </c>
      <c r="N161" s="11">
        <v>76.8</v>
      </c>
      <c r="O161" s="11">
        <f t="shared" si="85"/>
        <v>0</v>
      </c>
      <c r="P161" s="11"/>
      <c r="Q161" s="11"/>
      <c r="R161" s="11">
        <f t="shared" si="85"/>
        <v>69.1</v>
      </c>
      <c r="S161" s="11">
        <v>76.8</v>
      </c>
      <c r="T161" s="11">
        <v>76.8</v>
      </c>
      <c r="U161" s="11">
        <v>0</v>
      </c>
      <c r="V161" s="11"/>
      <c r="W161" s="11"/>
    </row>
    <row r="162" spans="1:23" ht="24">
      <c r="A162" s="8" t="s">
        <v>333</v>
      </c>
      <c r="B162" s="8"/>
      <c r="C162" s="5" t="s">
        <v>324</v>
      </c>
      <c r="D162" s="11">
        <f>SUM(D163:D164)</f>
        <v>90</v>
      </c>
      <c r="E162" s="11">
        <f>SUM(E163:E164)</f>
        <v>0</v>
      </c>
      <c r="F162" s="11">
        <f>SUM(F163:F164)</f>
        <v>90</v>
      </c>
      <c r="G162" s="11">
        <f>SUM(G163:G164)</f>
        <v>0</v>
      </c>
      <c r="H162" s="11">
        <f>SUM(H163:H164)</f>
        <v>90</v>
      </c>
      <c r="I162" s="11">
        <f aca="true" t="shared" si="86" ref="I162:R162">SUM(I163:I164)</f>
        <v>0</v>
      </c>
      <c r="J162" s="11">
        <f t="shared" si="86"/>
        <v>90</v>
      </c>
      <c r="K162" s="11">
        <f>SUM(K163:K164)</f>
        <v>0</v>
      </c>
      <c r="L162" s="11">
        <f t="shared" si="86"/>
        <v>69.1</v>
      </c>
      <c r="M162" s="11">
        <v>76.8</v>
      </c>
      <c r="N162" s="11">
        <v>76.8</v>
      </c>
      <c r="O162" s="11">
        <f t="shared" si="86"/>
        <v>0</v>
      </c>
      <c r="P162" s="11"/>
      <c r="Q162" s="11"/>
      <c r="R162" s="11">
        <f t="shared" si="86"/>
        <v>69.1</v>
      </c>
      <c r="S162" s="11">
        <v>76.8</v>
      </c>
      <c r="T162" s="11">
        <v>76.8</v>
      </c>
      <c r="U162" s="11">
        <v>0</v>
      </c>
      <c r="V162" s="11"/>
      <c r="W162" s="11"/>
    </row>
    <row r="163" spans="1:23" ht="24">
      <c r="A163" s="4" t="s">
        <v>334</v>
      </c>
      <c r="B163" s="4" t="s">
        <v>52</v>
      </c>
      <c r="C163" s="7" t="s">
        <v>109</v>
      </c>
      <c r="D163" s="9">
        <v>70</v>
      </c>
      <c r="E163" s="9">
        <v>0</v>
      </c>
      <c r="F163" s="9">
        <v>70</v>
      </c>
      <c r="G163" s="9"/>
      <c r="H163" s="9">
        <v>70</v>
      </c>
      <c r="I163" s="9">
        <v>0</v>
      </c>
      <c r="J163" s="9">
        <v>70</v>
      </c>
      <c r="K163" s="9"/>
      <c r="L163" s="10">
        <v>69.1</v>
      </c>
      <c r="M163" s="10">
        <v>98.7</v>
      </c>
      <c r="N163" s="10">
        <v>98.7</v>
      </c>
      <c r="O163" s="10"/>
      <c r="P163" s="10"/>
      <c r="Q163" s="10"/>
      <c r="R163" s="10">
        <v>69.1</v>
      </c>
      <c r="S163" s="10">
        <v>98.7</v>
      </c>
      <c r="T163" s="10">
        <v>98.7</v>
      </c>
      <c r="U163" s="10"/>
      <c r="V163" s="10"/>
      <c r="W163" s="10"/>
    </row>
    <row r="164" spans="1:23" ht="36">
      <c r="A164" s="4" t="s">
        <v>335</v>
      </c>
      <c r="B164" s="4" t="s">
        <v>53</v>
      </c>
      <c r="C164" s="7" t="s">
        <v>110</v>
      </c>
      <c r="D164" s="9">
        <v>20</v>
      </c>
      <c r="E164" s="9">
        <v>0</v>
      </c>
      <c r="F164" s="9">
        <v>20</v>
      </c>
      <c r="G164" s="9"/>
      <c r="H164" s="9">
        <v>20</v>
      </c>
      <c r="I164" s="9">
        <v>0</v>
      </c>
      <c r="J164" s="9">
        <v>20</v>
      </c>
      <c r="K164" s="9"/>
      <c r="L164" s="10">
        <v>0</v>
      </c>
      <c r="M164" s="10">
        <v>0</v>
      </c>
      <c r="N164" s="10">
        <v>0</v>
      </c>
      <c r="O164" s="10"/>
      <c r="P164" s="10"/>
      <c r="Q164" s="10"/>
      <c r="R164" s="10">
        <v>0</v>
      </c>
      <c r="S164" s="10">
        <v>0</v>
      </c>
      <c r="T164" s="10">
        <v>0</v>
      </c>
      <c r="U164" s="10"/>
      <c r="V164" s="10"/>
      <c r="W164" s="10"/>
    </row>
    <row r="165" spans="1:23" ht="24">
      <c r="A165" s="8" t="s">
        <v>336</v>
      </c>
      <c r="B165" s="8"/>
      <c r="C165" s="5" t="s">
        <v>326</v>
      </c>
      <c r="D165" s="11">
        <f>SUM(D166)</f>
        <v>10</v>
      </c>
      <c r="E165" s="11">
        <f aca="true" t="shared" si="87" ref="E165:G166">SUM(E166)</f>
        <v>0</v>
      </c>
      <c r="F165" s="11">
        <f t="shared" si="87"/>
        <v>10</v>
      </c>
      <c r="G165" s="11">
        <f t="shared" si="87"/>
        <v>0</v>
      </c>
      <c r="H165" s="11">
        <f>SUM(H166)</f>
        <v>10</v>
      </c>
      <c r="I165" s="11">
        <f aca="true" t="shared" si="88" ref="I165:W166">SUM(I166)</f>
        <v>0</v>
      </c>
      <c r="J165" s="11">
        <f t="shared" si="88"/>
        <v>10</v>
      </c>
      <c r="K165" s="11">
        <f t="shared" si="88"/>
        <v>0</v>
      </c>
      <c r="L165" s="11">
        <f t="shared" si="88"/>
        <v>10</v>
      </c>
      <c r="M165" s="11">
        <v>100</v>
      </c>
      <c r="N165" s="11">
        <v>100</v>
      </c>
      <c r="O165" s="11">
        <f t="shared" si="88"/>
        <v>0</v>
      </c>
      <c r="P165" s="11"/>
      <c r="Q165" s="11"/>
      <c r="R165" s="11">
        <f t="shared" si="88"/>
        <v>10</v>
      </c>
      <c r="S165" s="11">
        <v>100</v>
      </c>
      <c r="T165" s="11">
        <v>100</v>
      </c>
      <c r="U165" s="11">
        <v>0</v>
      </c>
      <c r="V165" s="11"/>
      <c r="W165" s="11"/>
    </row>
    <row r="166" spans="1:23" ht="36">
      <c r="A166" s="8" t="s">
        <v>337</v>
      </c>
      <c r="B166" s="8"/>
      <c r="C166" s="5" t="s">
        <v>327</v>
      </c>
      <c r="D166" s="11">
        <f>SUM(D167)</f>
        <v>10</v>
      </c>
      <c r="E166" s="11">
        <f t="shared" si="87"/>
        <v>0</v>
      </c>
      <c r="F166" s="11">
        <f t="shared" si="87"/>
        <v>10</v>
      </c>
      <c r="G166" s="11">
        <f t="shared" si="87"/>
        <v>0</v>
      </c>
      <c r="H166" s="11">
        <f>SUM(H167)</f>
        <v>10</v>
      </c>
      <c r="I166" s="11">
        <f t="shared" si="88"/>
        <v>0</v>
      </c>
      <c r="J166" s="11">
        <f t="shared" si="88"/>
        <v>10</v>
      </c>
      <c r="K166" s="11">
        <f t="shared" si="88"/>
        <v>0</v>
      </c>
      <c r="L166" s="11">
        <f t="shared" si="88"/>
        <v>10</v>
      </c>
      <c r="M166" s="11">
        <v>100</v>
      </c>
      <c r="N166" s="11">
        <v>100</v>
      </c>
      <c r="O166" s="11">
        <f t="shared" si="88"/>
        <v>0</v>
      </c>
      <c r="P166" s="11"/>
      <c r="Q166" s="11"/>
      <c r="R166" s="11">
        <f t="shared" si="88"/>
        <v>10</v>
      </c>
      <c r="S166" s="11">
        <v>100</v>
      </c>
      <c r="T166" s="11">
        <v>100</v>
      </c>
      <c r="U166" s="11">
        <v>0</v>
      </c>
      <c r="V166" s="11"/>
      <c r="W166" s="11"/>
    </row>
    <row r="167" spans="1:23" ht="24">
      <c r="A167" s="4" t="s">
        <v>338</v>
      </c>
      <c r="B167" s="4" t="s">
        <v>54</v>
      </c>
      <c r="C167" s="7" t="s">
        <v>111</v>
      </c>
      <c r="D167" s="9">
        <v>10</v>
      </c>
      <c r="E167" s="9"/>
      <c r="F167" s="9">
        <v>10</v>
      </c>
      <c r="G167" s="9"/>
      <c r="H167" s="9">
        <v>10</v>
      </c>
      <c r="I167" s="9">
        <v>0</v>
      </c>
      <c r="J167" s="9">
        <v>10</v>
      </c>
      <c r="K167" s="9"/>
      <c r="L167" s="10">
        <v>10</v>
      </c>
      <c r="M167" s="10">
        <v>100</v>
      </c>
      <c r="N167" s="10">
        <v>100</v>
      </c>
      <c r="O167" s="10"/>
      <c r="P167" s="10"/>
      <c r="Q167" s="10"/>
      <c r="R167" s="10">
        <v>10</v>
      </c>
      <c r="S167" s="10">
        <v>100</v>
      </c>
      <c r="T167" s="10">
        <v>100</v>
      </c>
      <c r="U167" s="10"/>
      <c r="V167" s="10"/>
      <c r="W167" s="10"/>
    </row>
    <row r="168" spans="1:23" ht="24">
      <c r="A168" s="16" t="s">
        <v>342</v>
      </c>
      <c r="B168" s="16"/>
      <c r="C168" s="17" t="s">
        <v>439</v>
      </c>
      <c r="D168" s="19">
        <f>SUM(D169)</f>
        <v>1544</v>
      </c>
      <c r="E168" s="19">
        <f>SUM(E169)</f>
        <v>0</v>
      </c>
      <c r="F168" s="19">
        <f>SUM(F169)</f>
        <v>1544</v>
      </c>
      <c r="G168" s="19">
        <f>SUM(G169)</f>
        <v>0</v>
      </c>
      <c r="H168" s="19">
        <f>SUM(H169)</f>
        <v>1745.3999999999999</v>
      </c>
      <c r="I168" s="19">
        <f aca="true" t="shared" si="89" ref="I168:W168">SUM(I169)</f>
        <v>0</v>
      </c>
      <c r="J168" s="19">
        <f t="shared" si="89"/>
        <v>1745.3999999999999</v>
      </c>
      <c r="K168" s="19">
        <f t="shared" si="89"/>
        <v>0</v>
      </c>
      <c r="L168" s="19">
        <f t="shared" si="89"/>
        <v>1723.4</v>
      </c>
      <c r="M168" s="19">
        <v>111.6</v>
      </c>
      <c r="N168" s="19">
        <v>98.7</v>
      </c>
      <c r="O168" s="19">
        <f t="shared" si="89"/>
        <v>0</v>
      </c>
      <c r="P168" s="19"/>
      <c r="Q168" s="19"/>
      <c r="R168" s="19">
        <f t="shared" si="89"/>
        <v>1723.4</v>
      </c>
      <c r="S168" s="19">
        <v>111.6</v>
      </c>
      <c r="T168" s="19">
        <v>98.7</v>
      </c>
      <c r="U168" s="19">
        <v>0</v>
      </c>
      <c r="V168" s="19"/>
      <c r="W168" s="19"/>
    </row>
    <row r="169" spans="1:23" ht="24">
      <c r="A169" s="8" t="s">
        <v>343</v>
      </c>
      <c r="B169" s="8"/>
      <c r="C169" s="5" t="s">
        <v>339</v>
      </c>
      <c r="D169" s="11">
        <f>SUM(D170,D172)</f>
        <v>1544</v>
      </c>
      <c r="E169" s="11">
        <f>SUM(E170,E172)</f>
        <v>0</v>
      </c>
      <c r="F169" s="11">
        <f>SUM(F170,F172)</f>
        <v>1544</v>
      </c>
      <c r="G169" s="11">
        <f>SUM(G170,G172)</f>
        <v>0</v>
      </c>
      <c r="H169" s="11">
        <f>SUM(H170,H172)</f>
        <v>1745.3999999999999</v>
      </c>
      <c r="I169" s="11">
        <f aca="true" t="shared" si="90" ref="I169:R169">SUM(I170,I172)</f>
        <v>0</v>
      </c>
      <c r="J169" s="11">
        <f t="shared" si="90"/>
        <v>1745.3999999999999</v>
      </c>
      <c r="K169" s="11">
        <f>SUM(K170,K172)</f>
        <v>0</v>
      </c>
      <c r="L169" s="11">
        <f t="shared" si="90"/>
        <v>1723.4</v>
      </c>
      <c r="M169" s="11">
        <v>111.6</v>
      </c>
      <c r="N169" s="11">
        <v>98.7</v>
      </c>
      <c r="O169" s="11">
        <f t="shared" si="90"/>
        <v>0</v>
      </c>
      <c r="P169" s="11"/>
      <c r="Q169" s="11"/>
      <c r="R169" s="11">
        <f t="shared" si="90"/>
        <v>1723.4</v>
      </c>
      <c r="S169" s="11">
        <v>111.6</v>
      </c>
      <c r="T169" s="11">
        <v>98.7</v>
      </c>
      <c r="U169" s="11">
        <v>0</v>
      </c>
      <c r="V169" s="11"/>
      <c r="W169" s="11"/>
    </row>
    <row r="170" spans="1:23" ht="24">
      <c r="A170" s="8" t="s">
        <v>344</v>
      </c>
      <c r="B170" s="8"/>
      <c r="C170" s="5" t="s">
        <v>340</v>
      </c>
      <c r="D170" s="11">
        <f>SUM(D171)</f>
        <v>70</v>
      </c>
      <c r="E170" s="11">
        <f>SUM(E171)</f>
        <v>0</v>
      </c>
      <c r="F170" s="11">
        <f>SUM(F171)</f>
        <v>70</v>
      </c>
      <c r="G170" s="11">
        <f>SUM(G171)</f>
        <v>0</v>
      </c>
      <c r="H170" s="11">
        <f>SUM(H171)</f>
        <v>237.8</v>
      </c>
      <c r="I170" s="11">
        <f aca="true" t="shared" si="91" ref="I170:W170">SUM(I171)</f>
        <v>0</v>
      </c>
      <c r="J170" s="11">
        <f t="shared" si="91"/>
        <v>237.8</v>
      </c>
      <c r="K170" s="11">
        <f t="shared" si="91"/>
        <v>0</v>
      </c>
      <c r="L170" s="11">
        <f t="shared" si="91"/>
        <v>237.2</v>
      </c>
      <c r="M170" s="11">
        <v>338.9</v>
      </c>
      <c r="N170" s="11">
        <v>99.7</v>
      </c>
      <c r="O170" s="11">
        <f t="shared" si="91"/>
        <v>0</v>
      </c>
      <c r="P170" s="11"/>
      <c r="Q170" s="11"/>
      <c r="R170" s="11">
        <f t="shared" si="91"/>
        <v>237.2</v>
      </c>
      <c r="S170" s="11">
        <v>338.9</v>
      </c>
      <c r="T170" s="11">
        <v>99.7</v>
      </c>
      <c r="U170" s="11">
        <v>0</v>
      </c>
      <c r="V170" s="11"/>
      <c r="W170" s="11"/>
    </row>
    <row r="171" spans="1:23" ht="24">
      <c r="A171" s="4" t="s">
        <v>345</v>
      </c>
      <c r="B171" s="4" t="s">
        <v>55</v>
      </c>
      <c r="C171" s="7" t="s">
        <v>112</v>
      </c>
      <c r="D171" s="9">
        <v>70</v>
      </c>
      <c r="E171" s="9">
        <v>0</v>
      </c>
      <c r="F171" s="9">
        <v>70</v>
      </c>
      <c r="G171" s="9"/>
      <c r="H171" s="9">
        <v>237.8</v>
      </c>
      <c r="I171" s="9">
        <v>0</v>
      </c>
      <c r="J171" s="9">
        <v>237.8</v>
      </c>
      <c r="K171" s="9"/>
      <c r="L171" s="10">
        <v>237.2</v>
      </c>
      <c r="M171" s="10">
        <v>338.9</v>
      </c>
      <c r="N171" s="10">
        <v>99.7</v>
      </c>
      <c r="O171" s="10"/>
      <c r="P171" s="10"/>
      <c r="Q171" s="10"/>
      <c r="R171" s="10">
        <v>237.2</v>
      </c>
      <c r="S171" s="10">
        <v>338.9</v>
      </c>
      <c r="T171" s="10">
        <v>99.7</v>
      </c>
      <c r="U171" s="10"/>
      <c r="V171" s="10"/>
      <c r="W171" s="10"/>
    </row>
    <row r="172" spans="1:23" ht="12.75">
      <c r="A172" s="8" t="s">
        <v>346</v>
      </c>
      <c r="B172" s="8"/>
      <c r="C172" s="5" t="s">
        <v>341</v>
      </c>
      <c r="D172" s="11">
        <f>SUM(D173)</f>
        <v>1474</v>
      </c>
      <c r="E172" s="11">
        <f>SUM(E173)</f>
        <v>0</v>
      </c>
      <c r="F172" s="11">
        <f>SUM(F173)</f>
        <v>1474</v>
      </c>
      <c r="G172" s="11">
        <f>SUM(G173)</f>
        <v>0</v>
      </c>
      <c r="H172" s="11">
        <f>SUM(H173)</f>
        <v>1507.6</v>
      </c>
      <c r="I172" s="11">
        <f aca="true" t="shared" si="92" ref="I172:W172">SUM(I173)</f>
        <v>0</v>
      </c>
      <c r="J172" s="11">
        <f t="shared" si="92"/>
        <v>1507.6</v>
      </c>
      <c r="K172" s="11">
        <f t="shared" si="92"/>
        <v>0</v>
      </c>
      <c r="L172" s="11">
        <f t="shared" si="92"/>
        <v>1486.2</v>
      </c>
      <c r="M172" s="11">
        <v>100.8</v>
      </c>
      <c r="N172" s="11">
        <v>98.6</v>
      </c>
      <c r="O172" s="11">
        <f t="shared" si="92"/>
        <v>0</v>
      </c>
      <c r="P172" s="11"/>
      <c r="Q172" s="11"/>
      <c r="R172" s="11">
        <f t="shared" si="92"/>
        <v>1486.2</v>
      </c>
      <c r="S172" s="11">
        <v>100.8</v>
      </c>
      <c r="T172" s="11">
        <v>98.6</v>
      </c>
      <c r="U172" s="11">
        <v>0</v>
      </c>
      <c r="V172" s="11"/>
      <c r="W172" s="11"/>
    </row>
    <row r="173" spans="1:23" ht="24">
      <c r="A173" s="4" t="s">
        <v>347</v>
      </c>
      <c r="B173" s="4" t="s">
        <v>56</v>
      </c>
      <c r="C173" s="7" t="s">
        <v>112</v>
      </c>
      <c r="D173" s="9">
        <v>1474</v>
      </c>
      <c r="E173" s="9">
        <v>0</v>
      </c>
      <c r="F173" s="9">
        <v>1474</v>
      </c>
      <c r="G173" s="9"/>
      <c r="H173" s="9">
        <v>1507.6</v>
      </c>
      <c r="I173" s="9">
        <v>0</v>
      </c>
      <c r="J173" s="9">
        <v>1507.6</v>
      </c>
      <c r="K173" s="9"/>
      <c r="L173" s="10">
        <v>1486.2</v>
      </c>
      <c r="M173" s="10">
        <v>100.8</v>
      </c>
      <c r="N173" s="10">
        <v>98.6</v>
      </c>
      <c r="O173" s="10"/>
      <c r="P173" s="10"/>
      <c r="Q173" s="10"/>
      <c r="R173" s="10">
        <v>1486.2</v>
      </c>
      <c r="S173" s="10">
        <v>100.8</v>
      </c>
      <c r="T173" s="10">
        <v>98.6</v>
      </c>
      <c r="U173" s="10"/>
      <c r="V173" s="10"/>
      <c r="W173" s="10"/>
    </row>
    <row r="174" spans="1:23" ht="24">
      <c r="A174" s="16" t="s">
        <v>356</v>
      </c>
      <c r="B174" s="16"/>
      <c r="C174" s="17" t="s">
        <v>440</v>
      </c>
      <c r="D174" s="19">
        <f>SUM(D175,D180,D183,D186)</f>
        <v>39767.8</v>
      </c>
      <c r="E174" s="19">
        <f>SUM(E175,E180,E183,E186)</f>
        <v>0</v>
      </c>
      <c r="F174" s="19">
        <f>SUM(F175,F180,F183,F186)</f>
        <v>28828</v>
      </c>
      <c r="G174" s="19">
        <f>SUM(G175,G180,G183,G186)</f>
        <v>10939.8</v>
      </c>
      <c r="H174" s="19">
        <f aca="true" t="shared" si="93" ref="H174:U174">SUM(H175,H180,H183,H186)</f>
        <v>43637.700000000004</v>
      </c>
      <c r="I174" s="19">
        <f t="shared" si="93"/>
        <v>235.2</v>
      </c>
      <c r="J174" s="19">
        <f t="shared" si="93"/>
        <v>31970.5</v>
      </c>
      <c r="K174" s="19">
        <f t="shared" si="93"/>
        <v>11432</v>
      </c>
      <c r="L174" s="19">
        <f t="shared" si="93"/>
        <v>43367.600000000006</v>
      </c>
      <c r="M174" s="19">
        <v>109.1</v>
      </c>
      <c r="N174" s="19">
        <v>99.4</v>
      </c>
      <c r="O174" s="19">
        <f t="shared" si="93"/>
        <v>235.2</v>
      </c>
      <c r="P174" s="19"/>
      <c r="Q174" s="19">
        <v>100</v>
      </c>
      <c r="R174" s="19">
        <f t="shared" si="93"/>
        <v>31700.399999999998</v>
      </c>
      <c r="S174" s="19">
        <v>110</v>
      </c>
      <c r="T174" s="19">
        <v>99.2</v>
      </c>
      <c r="U174" s="19">
        <v>11432</v>
      </c>
      <c r="V174" s="19">
        <v>104.5</v>
      </c>
      <c r="W174" s="19">
        <v>100</v>
      </c>
    </row>
    <row r="175" spans="1:23" ht="12.75">
      <c r="A175" s="8" t="s">
        <v>357</v>
      </c>
      <c r="B175" s="8"/>
      <c r="C175" s="5" t="s">
        <v>348</v>
      </c>
      <c r="D175" s="11">
        <f>SUM(D176)</f>
        <v>22884.5</v>
      </c>
      <c r="E175" s="11">
        <f>SUM(E176)</f>
        <v>0</v>
      </c>
      <c r="F175" s="11">
        <f>SUM(F176)</f>
        <v>11944.7</v>
      </c>
      <c r="G175" s="11">
        <f>SUM(G176)</f>
        <v>10939.8</v>
      </c>
      <c r="H175" s="11">
        <f>SUM(H176)</f>
        <v>24879.4</v>
      </c>
      <c r="I175" s="11">
        <f aca="true" t="shared" si="94" ref="I175:W175">SUM(I176)</f>
        <v>0</v>
      </c>
      <c r="J175" s="11">
        <f t="shared" si="94"/>
        <v>13447.4</v>
      </c>
      <c r="K175" s="11">
        <f t="shared" si="94"/>
        <v>11432</v>
      </c>
      <c r="L175" s="11">
        <f t="shared" si="94"/>
        <v>24769.9</v>
      </c>
      <c r="M175" s="11">
        <v>108.2</v>
      </c>
      <c r="N175" s="11">
        <v>99.6</v>
      </c>
      <c r="O175" s="11">
        <f t="shared" si="94"/>
        <v>0</v>
      </c>
      <c r="P175" s="11"/>
      <c r="Q175" s="11"/>
      <c r="R175" s="11">
        <f t="shared" si="94"/>
        <v>13337.9</v>
      </c>
      <c r="S175" s="11">
        <v>111.7</v>
      </c>
      <c r="T175" s="11">
        <v>99.2</v>
      </c>
      <c r="U175" s="11">
        <v>11432</v>
      </c>
      <c r="V175" s="11">
        <v>104.5</v>
      </c>
      <c r="W175" s="11">
        <v>100</v>
      </c>
    </row>
    <row r="176" spans="1:23" ht="36">
      <c r="A176" s="8" t="s">
        <v>358</v>
      </c>
      <c r="B176" s="8"/>
      <c r="C176" s="5" t="s">
        <v>349</v>
      </c>
      <c r="D176" s="11">
        <f>SUM(D177:D179)</f>
        <v>22884.5</v>
      </c>
      <c r="E176" s="11">
        <f>SUM(E177:E179)</f>
        <v>0</v>
      </c>
      <c r="F176" s="11">
        <f>SUM(F177:F179)</f>
        <v>11944.7</v>
      </c>
      <c r="G176" s="11">
        <f>SUM(G177:G179)</f>
        <v>10939.8</v>
      </c>
      <c r="H176" s="11">
        <f>SUM(H177:H179)</f>
        <v>24879.4</v>
      </c>
      <c r="I176" s="11">
        <f aca="true" t="shared" si="95" ref="I176:R176">SUM(I177:I179)</f>
        <v>0</v>
      </c>
      <c r="J176" s="11">
        <f t="shared" si="95"/>
        <v>13447.4</v>
      </c>
      <c r="K176" s="11">
        <f>SUM(K177:K179)</f>
        <v>11432</v>
      </c>
      <c r="L176" s="11">
        <f t="shared" si="95"/>
        <v>24769.9</v>
      </c>
      <c r="M176" s="11">
        <v>108.2</v>
      </c>
      <c r="N176" s="11">
        <v>99.6</v>
      </c>
      <c r="O176" s="11">
        <f t="shared" si="95"/>
        <v>0</v>
      </c>
      <c r="P176" s="11"/>
      <c r="Q176" s="11"/>
      <c r="R176" s="11">
        <f t="shared" si="95"/>
        <v>13337.9</v>
      </c>
      <c r="S176" s="11">
        <v>111.7</v>
      </c>
      <c r="T176" s="11">
        <v>99.2</v>
      </c>
      <c r="U176" s="11">
        <v>11432</v>
      </c>
      <c r="V176" s="11">
        <v>104.5</v>
      </c>
      <c r="W176" s="11">
        <v>100</v>
      </c>
    </row>
    <row r="177" spans="1:23" ht="24">
      <c r="A177" s="4" t="s">
        <v>359</v>
      </c>
      <c r="B177" s="4" t="s">
        <v>57</v>
      </c>
      <c r="C177" s="7" t="s">
        <v>83</v>
      </c>
      <c r="D177" s="9">
        <v>11919.7</v>
      </c>
      <c r="E177" s="9">
        <v>0</v>
      </c>
      <c r="F177" s="9">
        <v>11919.7</v>
      </c>
      <c r="G177" s="9"/>
      <c r="H177" s="9">
        <v>13422.4</v>
      </c>
      <c r="I177" s="9">
        <v>0</v>
      </c>
      <c r="J177" s="9">
        <v>13422.4</v>
      </c>
      <c r="K177" s="9"/>
      <c r="L177" s="10">
        <v>13312.9</v>
      </c>
      <c r="M177" s="10">
        <v>111.7</v>
      </c>
      <c r="N177" s="10">
        <v>99.2</v>
      </c>
      <c r="O177" s="10"/>
      <c r="P177" s="10"/>
      <c r="Q177" s="10"/>
      <c r="R177" s="10">
        <v>13312.9</v>
      </c>
      <c r="S177" s="10">
        <v>111.7</v>
      </c>
      <c r="T177" s="10">
        <v>99.2</v>
      </c>
      <c r="U177" s="10"/>
      <c r="V177" s="10"/>
      <c r="W177" s="10"/>
    </row>
    <row r="178" spans="1:23" ht="24">
      <c r="A178" s="4" t="s">
        <v>360</v>
      </c>
      <c r="B178" s="4" t="s">
        <v>58</v>
      </c>
      <c r="C178" s="7" t="s">
        <v>91</v>
      </c>
      <c r="D178" s="9">
        <v>25</v>
      </c>
      <c r="E178" s="9">
        <v>0</v>
      </c>
      <c r="F178" s="9">
        <v>25</v>
      </c>
      <c r="G178" s="9"/>
      <c r="H178" s="9">
        <v>25</v>
      </c>
      <c r="I178" s="9">
        <v>0</v>
      </c>
      <c r="J178" s="9">
        <v>25</v>
      </c>
      <c r="K178" s="9"/>
      <c r="L178" s="10">
        <v>25</v>
      </c>
      <c r="M178" s="10">
        <v>100</v>
      </c>
      <c r="N178" s="10">
        <v>100</v>
      </c>
      <c r="O178" s="10"/>
      <c r="P178" s="10"/>
      <c r="Q178" s="10"/>
      <c r="R178" s="10">
        <v>25</v>
      </c>
      <c r="S178" s="10">
        <v>100</v>
      </c>
      <c r="T178" s="10">
        <v>100</v>
      </c>
      <c r="U178" s="10"/>
      <c r="V178" s="10"/>
      <c r="W178" s="10"/>
    </row>
    <row r="179" spans="1:23" ht="24">
      <c r="A179" s="4" t="s">
        <v>361</v>
      </c>
      <c r="B179" s="4" t="s">
        <v>59</v>
      </c>
      <c r="C179" s="7" t="s">
        <v>113</v>
      </c>
      <c r="D179" s="9">
        <v>10939.8</v>
      </c>
      <c r="E179" s="9">
        <v>0</v>
      </c>
      <c r="F179" s="9"/>
      <c r="G179" s="9">
        <v>10939.8</v>
      </c>
      <c r="H179" s="9">
        <v>11432</v>
      </c>
      <c r="I179" s="9">
        <v>0</v>
      </c>
      <c r="J179" s="9"/>
      <c r="K179" s="9">
        <v>11432</v>
      </c>
      <c r="L179" s="10">
        <v>11432</v>
      </c>
      <c r="M179" s="10">
        <v>104.5</v>
      </c>
      <c r="N179" s="10">
        <v>100</v>
      </c>
      <c r="O179" s="10"/>
      <c r="P179" s="10"/>
      <c r="Q179" s="10"/>
      <c r="R179" s="10"/>
      <c r="S179" s="10"/>
      <c r="T179" s="10"/>
      <c r="U179" s="10">
        <v>11432</v>
      </c>
      <c r="V179" s="10">
        <v>104.5</v>
      </c>
      <c r="W179" s="10">
        <v>100</v>
      </c>
    </row>
    <row r="180" spans="1:23" ht="12.75">
      <c r="A180" s="8" t="s">
        <v>362</v>
      </c>
      <c r="B180" s="8"/>
      <c r="C180" s="5" t="s">
        <v>350</v>
      </c>
      <c r="D180" s="11">
        <f>SUM(D181)</f>
        <v>3834.3</v>
      </c>
      <c r="E180" s="11">
        <f aca="true" t="shared" si="96" ref="E180:G181">SUM(E181)</f>
        <v>0</v>
      </c>
      <c r="F180" s="11">
        <f t="shared" si="96"/>
        <v>3834.3</v>
      </c>
      <c r="G180" s="11">
        <f t="shared" si="96"/>
        <v>0</v>
      </c>
      <c r="H180" s="11">
        <f>SUM(H181)</f>
        <v>4106.3</v>
      </c>
      <c r="I180" s="11">
        <f aca="true" t="shared" si="97" ref="I180:W181">SUM(I181)</f>
        <v>0</v>
      </c>
      <c r="J180" s="11">
        <f t="shared" si="97"/>
        <v>4106.3</v>
      </c>
      <c r="K180" s="11">
        <f t="shared" si="97"/>
        <v>0</v>
      </c>
      <c r="L180" s="11">
        <f t="shared" si="97"/>
        <v>4048.1</v>
      </c>
      <c r="M180" s="11">
        <v>105.6</v>
      </c>
      <c r="N180" s="11">
        <v>98.6</v>
      </c>
      <c r="O180" s="11">
        <f t="shared" si="97"/>
        <v>0</v>
      </c>
      <c r="P180" s="11"/>
      <c r="Q180" s="11"/>
      <c r="R180" s="11">
        <f t="shared" si="97"/>
        <v>4048.1</v>
      </c>
      <c r="S180" s="11">
        <v>105.6</v>
      </c>
      <c r="T180" s="11">
        <v>98.6</v>
      </c>
      <c r="U180" s="11">
        <v>0</v>
      </c>
      <c r="V180" s="11"/>
      <c r="W180" s="11"/>
    </row>
    <row r="181" spans="1:23" ht="24">
      <c r="A181" s="8" t="s">
        <v>363</v>
      </c>
      <c r="B181" s="8"/>
      <c r="C181" s="5" t="s">
        <v>351</v>
      </c>
      <c r="D181" s="11">
        <f>SUM(D182)</f>
        <v>3834.3</v>
      </c>
      <c r="E181" s="11">
        <f t="shared" si="96"/>
        <v>0</v>
      </c>
      <c r="F181" s="11">
        <f t="shared" si="96"/>
        <v>3834.3</v>
      </c>
      <c r="G181" s="11">
        <f t="shared" si="96"/>
        <v>0</v>
      </c>
      <c r="H181" s="11">
        <f>SUM(H182)</f>
        <v>4106.3</v>
      </c>
      <c r="I181" s="11">
        <f t="shared" si="97"/>
        <v>0</v>
      </c>
      <c r="J181" s="11">
        <f t="shared" si="97"/>
        <v>4106.3</v>
      </c>
      <c r="K181" s="11">
        <f t="shared" si="97"/>
        <v>0</v>
      </c>
      <c r="L181" s="11">
        <f t="shared" si="97"/>
        <v>4048.1</v>
      </c>
      <c r="M181" s="11">
        <v>105.6</v>
      </c>
      <c r="N181" s="11">
        <v>98.6</v>
      </c>
      <c r="O181" s="11">
        <f t="shared" si="97"/>
        <v>0</v>
      </c>
      <c r="P181" s="11"/>
      <c r="Q181" s="11"/>
      <c r="R181" s="11">
        <f t="shared" si="97"/>
        <v>4048.1</v>
      </c>
      <c r="S181" s="11">
        <v>105.6</v>
      </c>
      <c r="T181" s="11">
        <v>98.6</v>
      </c>
      <c r="U181" s="11">
        <v>0</v>
      </c>
      <c r="V181" s="11"/>
      <c r="W181" s="11"/>
    </row>
    <row r="182" spans="1:23" ht="24">
      <c r="A182" s="4" t="s">
        <v>364</v>
      </c>
      <c r="B182" s="4" t="s">
        <v>60</v>
      </c>
      <c r="C182" s="7" t="s">
        <v>83</v>
      </c>
      <c r="D182" s="9">
        <v>3834.3</v>
      </c>
      <c r="E182" s="9">
        <v>0</v>
      </c>
      <c r="F182" s="9">
        <v>3834.3</v>
      </c>
      <c r="G182" s="9"/>
      <c r="H182" s="9">
        <v>4106.3</v>
      </c>
      <c r="I182" s="9">
        <v>0</v>
      </c>
      <c r="J182" s="9">
        <v>4106.3</v>
      </c>
      <c r="K182" s="9"/>
      <c r="L182" s="10">
        <v>4048.1</v>
      </c>
      <c r="M182" s="10">
        <v>105.6</v>
      </c>
      <c r="N182" s="10">
        <v>98.6</v>
      </c>
      <c r="O182" s="10"/>
      <c r="P182" s="10"/>
      <c r="Q182" s="10"/>
      <c r="R182" s="10">
        <v>4048.1</v>
      </c>
      <c r="S182" s="10">
        <v>105.6</v>
      </c>
      <c r="T182" s="10">
        <v>98.6</v>
      </c>
      <c r="U182" s="10"/>
      <c r="V182" s="10"/>
      <c r="W182" s="10"/>
    </row>
    <row r="183" spans="1:23" ht="12.75">
      <c r="A183" s="8" t="s">
        <v>365</v>
      </c>
      <c r="B183" s="8"/>
      <c r="C183" s="5" t="s">
        <v>352</v>
      </c>
      <c r="D183" s="11">
        <f>SUM(D184)</f>
        <v>12719</v>
      </c>
      <c r="E183" s="11">
        <f>SUM(E184)</f>
        <v>0</v>
      </c>
      <c r="F183" s="11">
        <f>SUM(F184)</f>
        <v>12719</v>
      </c>
      <c r="G183" s="11">
        <f>SUM(G184)</f>
        <v>0</v>
      </c>
      <c r="H183" s="11">
        <f>SUM(H184)</f>
        <v>13829.7</v>
      </c>
      <c r="I183" s="11">
        <f aca="true" t="shared" si="98" ref="I183:W183">SUM(I184)</f>
        <v>0</v>
      </c>
      <c r="J183" s="11">
        <f t="shared" si="98"/>
        <v>13829.7</v>
      </c>
      <c r="K183" s="11">
        <f t="shared" si="98"/>
        <v>0</v>
      </c>
      <c r="L183" s="11">
        <f t="shared" si="98"/>
        <v>13727.3</v>
      </c>
      <c r="M183" s="11">
        <v>107.9</v>
      </c>
      <c r="N183" s="11">
        <v>99.3</v>
      </c>
      <c r="O183" s="11">
        <f t="shared" si="98"/>
        <v>0</v>
      </c>
      <c r="P183" s="11"/>
      <c r="Q183" s="11"/>
      <c r="R183" s="11">
        <f t="shared" si="98"/>
        <v>13727.3</v>
      </c>
      <c r="S183" s="11">
        <v>107.9</v>
      </c>
      <c r="T183" s="11">
        <v>99.3</v>
      </c>
      <c r="U183" s="11">
        <v>0</v>
      </c>
      <c r="V183" s="11"/>
      <c r="W183" s="11"/>
    </row>
    <row r="184" spans="1:23" ht="24">
      <c r="A184" s="8" t="s">
        <v>366</v>
      </c>
      <c r="B184" s="8"/>
      <c r="C184" s="5" t="s">
        <v>353</v>
      </c>
      <c r="D184" s="11">
        <f>SUM(D185:D185)</f>
        <v>12719</v>
      </c>
      <c r="E184" s="11">
        <f>SUM(E185:E185)</f>
        <v>0</v>
      </c>
      <c r="F184" s="11">
        <f>SUM(F185:F185)</f>
        <v>12719</v>
      </c>
      <c r="G184" s="11">
        <f>SUM(G185:G185)</f>
        <v>0</v>
      </c>
      <c r="H184" s="11">
        <f aca="true" t="shared" si="99" ref="H184:W184">SUM(H185:H185)</f>
        <v>13829.7</v>
      </c>
      <c r="I184" s="11">
        <f t="shared" si="99"/>
        <v>0</v>
      </c>
      <c r="J184" s="11">
        <f t="shared" si="99"/>
        <v>13829.7</v>
      </c>
      <c r="K184" s="11">
        <f t="shared" si="99"/>
        <v>0</v>
      </c>
      <c r="L184" s="11">
        <f t="shared" si="99"/>
        <v>13727.3</v>
      </c>
      <c r="M184" s="11">
        <v>107.9</v>
      </c>
      <c r="N184" s="11">
        <v>99.3</v>
      </c>
      <c r="O184" s="11">
        <f t="shared" si="99"/>
        <v>0</v>
      </c>
      <c r="P184" s="11"/>
      <c r="Q184" s="11"/>
      <c r="R184" s="11">
        <f t="shared" si="99"/>
        <v>13727.3</v>
      </c>
      <c r="S184" s="11">
        <v>107.9</v>
      </c>
      <c r="T184" s="11">
        <v>99.3</v>
      </c>
      <c r="U184" s="11">
        <v>0</v>
      </c>
      <c r="V184" s="11"/>
      <c r="W184" s="11"/>
    </row>
    <row r="185" spans="1:23" ht="24">
      <c r="A185" s="4" t="s">
        <v>367</v>
      </c>
      <c r="B185" s="4" t="s">
        <v>61</v>
      </c>
      <c r="C185" s="7" t="s">
        <v>83</v>
      </c>
      <c r="D185" s="9">
        <v>12719</v>
      </c>
      <c r="E185" s="9">
        <v>0</v>
      </c>
      <c r="F185" s="9">
        <v>12719</v>
      </c>
      <c r="G185" s="9"/>
      <c r="H185" s="9">
        <v>13829.7</v>
      </c>
      <c r="I185" s="9">
        <v>0</v>
      </c>
      <c r="J185" s="9">
        <v>13829.7</v>
      </c>
      <c r="K185" s="9"/>
      <c r="L185" s="10">
        <v>13727.3</v>
      </c>
      <c r="M185" s="10">
        <v>107.9</v>
      </c>
      <c r="N185" s="10">
        <v>99.3</v>
      </c>
      <c r="O185" s="10"/>
      <c r="P185" s="10"/>
      <c r="Q185" s="10"/>
      <c r="R185" s="10">
        <v>13727.3</v>
      </c>
      <c r="S185" s="10">
        <v>107.9</v>
      </c>
      <c r="T185" s="10">
        <v>99.3</v>
      </c>
      <c r="U185" s="10"/>
      <c r="V185" s="10"/>
      <c r="W185" s="10"/>
    </row>
    <row r="186" spans="1:23" ht="12.75">
      <c r="A186" s="8" t="s">
        <v>368</v>
      </c>
      <c r="B186" s="8"/>
      <c r="C186" s="5" t="s">
        <v>354</v>
      </c>
      <c r="D186" s="11">
        <f>SUM(D187)</f>
        <v>330</v>
      </c>
      <c r="E186" s="11">
        <f>SUM(E187)</f>
        <v>0</v>
      </c>
      <c r="F186" s="11">
        <f>SUM(F187)</f>
        <v>330</v>
      </c>
      <c r="G186" s="11">
        <f>SUM(G187)</f>
        <v>0</v>
      </c>
      <c r="H186" s="11">
        <f>SUM(H187)</f>
        <v>822.3</v>
      </c>
      <c r="I186" s="11">
        <f aca="true" t="shared" si="100" ref="I186:W186">SUM(I187)</f>
        <v>235.2</v>
      </c>
      <c r="J186" s="11">
        <f t="shared" si="100"/>
        <v>587.0999999999999</v>
      </c>
      <c r="K186" s="11">
        <f t="shared" si="100"/>
        <v>0</v>
      </c>
      <c r="L186" s="11">
        <f t="shared" si="100"/>
        <v>822.3</v>
      </c>
      <c r="M186" s="11">
        <v>249.2</v>
      </c>
      <c r="N186" s="11">
        <v>100</v>
      </c>
      <c r="O186" s="11">
        <f t="shared" si="100"/>
        <v>235.2</v>
      </c>
      <c r="P186" s="11"/>
      <c r="Q186" s="11"/>
      <c r="R186" s="11">
        <f t="shared" si="100"/>
        <v>587.0999999999999</v>
      </c>
      <c r="S186" s="11">
        <v>177.9</v>
      </c>
      <c r="T186" s="11">
        <v>100</v>
      </c>
      <c r="U186" s="11">
        <v>0</v>
      </c>
      <c r="V186" s="11"/>
      <c r="W186" s="11"/>
    </row>
    <row r="187" spans="1:23" ht="24">
      <c r="A187" s="8" t="s">
        <v>369</v>
      </c>
      <c r="B187" s="8"/>
      <c r="C187" s="5" t="s">
        <v>355</v>
      </c>
      <c r="D187" s="11">
        <f aca="true" t="shared" si="101" ref="D187:U187">SUM(D188:D193)</f>
        <v>330</v>
      </c>
      <c r="E187" s="11">
        <f t="shared" si="101"/>
        <v>0</v>
      </c>
      <c r="F187" s="11">
        <f t="shared" si="101"/>
        <v>330</v>
      </c>
      <c r="G187" s="11">
        <f t="shared" si="101"/>
        <v>0</v>
      </c>
      <c r="H187" s="11">
        <f t="shared" si="101"/>
        <v>822.3</v>
      </c>
      <c r="I187" s="11">
        <f t="shared" si="101"/>
        <v>235.2</v>
      </c>
      <c r="J187" s="11">
        <f t="shared" si="101"/>
        <v>587.0999999999999</v>
      </c>
      <c r="K187" s="11">
        <f t="shared" si="101"/>
        <v>0</v>
      </c>
      <c r="L187" s="11">
        <f t="shared" si="101"/>
        <v>822.3</v>
      </c>
      <c r="M187" s="11">
        <v>249.2</v>
      </c>
      <c r="N187" s="11">
        <v>100</v>
      </c>
      <c r="O187" s="11">
        <f t="shared" si="101"/>
        <v>235.2</v>
      </c>
      <c r="P187" s="11"/>
      <c r="Q187" s="11"/>
      <c r="R187" s="11">
        <f t="shared" si="101"/>
        <v>587.0999999999999</v>
      </c>
      <c r="S187" s="11">
        <v>177.9</v>
      </c>
      <c r="T187" s="11">
        <v>100</v>
      </c>
      <c r="U187" s="11">
        <v>0</v>
      </c>
      <c r="V187" s="11"/>
      <c r="W187" s="11"/>
    </row>
    <row r="188" spans="1:23" ht="24">
      <c r="A188" s="4" t="s">
        <v>410</v>
      </c>
      <c r="B188" s="4" t="s">
        <v>62</v>
      </c>
      <c r="C188" s="7" t="s">
        <v>114</v>
      </c>
      <c r="D188" s="9">
        <v>330</v>
      </c>
      <c r="E188" s="9">
        <v>0</v>
      </c>
      <c r="F188" s="9">
        <v>330</v>
      </c>
      <c r="G188" s="9"/>
      <c r="H188" s="9">
        <v>390.5</v>
      </c>
      <c r="I188" s="9">
        <v>0</v>
      </c>
      <c r="J188" s="9">
        <v>390.5</v>
      </c>
      <c r="K188" s="9"/>
      <c r="L188" s="10">
        <v>390.5</v>
      </c>
      <c r="M188" s="10">
        <v>118.3</v>
      </c>
      <c r="N188" s="10">
        <v>100</v>
      </c>
      <c r="O188" s="10"/>
      <c r="P188" s="10"/>
      <c r="Q188" s="10"/>
      <c r="R188" s="10">
        <v>390.5</v>
      </c>
      <c r="S188" s="10">
        <v>118.3</v>
      </c>
      <c r="T188" s="10">
        <v>100</v>
      </c>
      <c r="U188" s="10"/>
      <c r="V188" s="10"/>
      <c r="W188" s="10"/>
    </row>
    <row r="189" spans="1:23" ht="24">
      <c r="A189" s="4" t="s">
        <v>370</v>
      </c>
      <c r="B189" s="4" t="s">
        <v>414</v>
      </c>
      <c r="C189" s="7" t="s">
        <v>415</v>
      </c>
      <c r="D189" s="9"/>
      <c r="E189" s="9"/>
      <c r="F189" s="9"/>
      <c r="G189" s="9"/>
      <c r="H189" s="9">
        <v>80</v>
      </c>
      <c r="I189" s="9"/>
      <c r="J189" s="9">
        <v>80</v>
      </c>
      <c r="K189" s="9"/>
      <c r="L189" s="10">
        <v>80</v>
      </c>
      <c r="M189" s="10"/>
      <c r="N189" s="10">
        <v>100</v>
      </c>
      <c r="O189" s="10"/>
      <c r="P189" s="10"/>
      <c r="Q189" s="10"/>
      <c r="R189" s="10">
        <v>80</v>
      </c>
      <c r="S189" s="10"/>
      <c r="T189" s="10">
        <v>100</v>
      </c>
      <c r="U189" s="10"/>
      <c r="V189" s="10"/>
      <c r="W189" s="10"/>
    </row>
    <row r="190" spans="1:23" ht="24">
      <c r="A190" s="4" t="s">
        <v>371</v>
      </c>
      <c r="B190" s="4" t="s">
        <v>416</v>
      </c>
      <c r="C190" s="7" t="s">
        <v>417</v>
      </c>
      <c r="D190" s="9"/>
      <c r="E190" s="9"/>
      <c r="F190" s="9"/>
      <c r="G190" s="9"/>
      <c r="H190" s="9">
        <v>50</v>
      </c>
      <c r="I190" s="9"/>
      <c r="J190" s="9">
        <v>50</v>
      </c>
      <c r="K190" s="9"/>
      <c r="L190" s="10">
        <v>50</v>
      </c>
      <c r="M190" s="10"/>
      <c r="N190" s="10">
        <v>100</v>
      </c>
      <c r="O190" s="10"/>
      <c r="P190" s="10"/>
      <c r="Q190" s="10"/>
      <c r="R190" s="10">
        <v>50</v>
      </c>
      <c r="S190" s="10"/>
      <c r="T190" s="10">
        <v>100</v>
      </c>
      <c r="U190" s="10"/>
      <c r="V190" s="10"/>
      <c r="W190" s="10"/>
    </row>
    <row r="191" spans="1:23" ht="24">
      <c r="A191" s="4" t="s">
        <v>411</v>
      </c>
      <c r="B191" s="4" t="s">
        <v>385</v>
      </c>
      <c r="C191" s="7" t="s">
        <v>115</v>
      </c>
      <c r="D191" s="9"/>
      <c r="E191" s="9"/>
      <c r="F191" s="9"/>
      <c r="G191" s="9"/>
      <c r="H191" s="9">
        <v>138.4</v>
      </c>
      <c r="I191" s="9">
        <v>117.6</v>
      </c>
      <c r="J191" s="9">
        <v>20.8</v>
      </c>
      <c r="K191" s="9"/>
      <c r="L191" s="10">
        <v>138.4</v>
      </c>
      <c r="M191" s="10"/>
      <c r="N191" s="10">
        <v>100</v>
      </c>
      <c r="O191" s="10">
        <v>117.6</v>
      </c>
      <c r="P191" s="10"/>
      <c r="Q191" s="10"/>
      <c r="R191" s="10">
        <v>20.8</v>
      </c>
      <c r="S191" s="10"/>
      <c r="T191" s="10">
        <v>100</v>
      </c>
      <c r="U191" s="10"/>
      <c r="V191" s="10"/>
      <c r="W191" s="10"/>
    </row>
    <row r="192" spans="1:23" ht="36">
      <c r="A192" s="4" t="s">
        <v>412</v>
      </c>
      <c r="B192" s="4" t="s">
        <v>418</v>
      </c>
      <c r="C192" s="7" t="s">
        <v>419</v>
      </c>
      <c r="D192" s="9"/>
      <c r="E192" s="9"/>
      <c r="F192" s="9"/>
      <c r="G192" s="9"/>
      <c r="H192" s="9">
        <v>138.4</v>
      </c>
      <c r="I192" s="9">
        <v>117.6</v>
      </c>
      <c r="J192" s="9">
        <v>20.8</v>
      </c>
      <c r="K192" s="9"/>
      <c r="L192" s="10">
        <v>138.4</v>
      </c>
      <c r="M192" s="10"/>
      <c r="N192" s="10">
        <v>100</v>
      </c>
      <c r="O192" s="10">
        <v>117.6</v>
      </c>
      <c r="P192" s="10"/>
      <c r="Q192" s="10"/>
      <c r="R192" s="10">
        <v>20.8</v>
      </c>
      <c r="S192" s="10"/>
      <c r="T192" s="10">
        <v>100</v>
      </c>
      <c r="U192" s="10"/>
      <c r="V192" s="10"/>
      <c r="W192" s="10"/>
    </row>
    <row r="193" spans="1:23" ht="24">
      <c r="A193" s="4" t="s">
        <v>413</v>
      </c>
      <c r="B193" s="4" t="s">
        <v>420</v>
      </c>
      <c r="C193" s="7" t="s">
        <v>105</v>
      </c>
      <c r="D193" s="9"/>
      <c r="E193" s="9"/>
      <c r="F193" s="9"/>
      <c r="G193" s="9"/>
      <c r="H193" s="9">
        <v>25</v>
      </c>
      <c r="I193" s="9"/>
      <c r="J193" s="9">
        <v>25</v>
      </c>
      <c r="K193" s="9"/>
      <c r="L193" s="10">
        <v>25</v>
      </c>
      <c r="M193" s="10"/>
      <c r="N193" s="10">
        <v>100</v>
      </c>
      <c r="O193" s="10"/>
      <c r="P193" s="10"/>
      <c r="Q193" s="10"/>
      <c r="R193" s="10">
        <v>25</v>
      </c>
      <c r="S193" s="10"/>
      <c r="T193" s="10">
        <v>100</v>
      </c>
      <c r="U193" s="10"/>
      <c r="V193" s="10"/>
      <c r="W193" s="10"/>
    </row>
    <row r="194" spans="1:20" ht="12.75" customHeight="1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1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</sheetData>
  <sheetProtection/>
  <mergeCells count="23">
    <mergeCell ref="O8:O9"/>
    <mergeCell ref="P8:Q8"/>
    <mergeCell ref="M7:N8"/>
    <mergeCell ref="I7:K8"/>
    <mergeCell ref="E7:G8"/>
    <mergeCell ref="S8:T8"/>
    <mergeCell ref="R8:R9"/>
    <mergeCell ref="O7:W7"/>
    <mergeCell ref="U8:U9"/>
    <mergeCell ref="V8:W8"/>
    <mergeCell ref="A1:U1"/>
    <mergeCell ref="A2:U2"/>
    <mergeCell ref="A3:U3"/>
    <mergeCell ref="A4:U4"/>
    <mergeCell ref="H7:H9"/>
    <mergeCell ref="H6:K6"/>
    <mergeCell ref="A6:A9"/>
    <mergeCell ref="L6:W6"/>
    <mergeCell ref="L7:L9"/>
    <mergeCell ref="B6:B9"/>
    <mergeCell ref="C6:C9"/>
    <mergeCell ref="D6:G6"/>
    <mergeCell ref="D7:D9"/>
  </mergeCells>
  <printOptions/>
  <pageMargins left="0.2362204724409449" right="0.15748031496062992" top="0.5118110236220472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rep:2.41.0.82</dc:description>
  <cp:lastModifiedBy>admin</cp:lastModifiedBy>
  <cp:lastPrinted>2019-03-28T01:06:00Z</cp:lastPrinted>
  <dcterms:created xsi:type="dcterms:W3CDTF">2017-01-09T02:47:28Z</dcterms:created>
  <dcterms:modified xsi:type="dcterms:W3CDTF">2019-04-18T04:42:53Z</dcterms:modified>
  <cp:category/>
  <cp:version/>
  <cp:contentType/>
  <cp:contentStatus/>
</cp:coreProperties>
</file>